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theme/theme1.xml" ContentType="application/vnd.openxmlformats-officedocument.theme+xml"/>
  <Override PartName="/xl/calcChain.xml" ContentType="application/vnd.openxmlformats-officedocument.spreadsheetml.calcChain+xml"/>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rajaobmm\Dropbox\Report\Appendix\"/>
    </mc:Choice>
  </mc:AlternateContent>
  <bookViews>
    <workbookView xWindow="0" yWindow="0" windowWidth="2310" windowHeight="9045" firstSheet="1" activeTab="1"/>
  </bookViews>
  <sheets>
    <sheet name="Summary Tables" sheetId="6" r:id="rId1"/>
    <sheet name="Sampling_2022" sheetId="10" r:id="rId2"/>
    <sheet name="Core Data" sheetId="2" r:id="rId3"/>
    <sheet name="Master Sheet" sheetId="1" r:id="rId4"/>
  </sheets>
  <externalReferences>
    <externalReference r:id="rId5"/>
  </externalReferences>
  <definedNames>
    <definedName name="_xlnm._FilterDatabase" localSheetId="2" hidden="1">'Core Data'!$A$1:$AA$1579</definedName>
    <definedName name="_xlnm._FilterDatabase" localSheetId="3" hidden="1">'Master Sheet'!$A$1:$S$252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1" i="1" l="1"/>
  <c r="S19" i="1"/>
  <c r="AD240" i="2"/>
  <c r="AB526" i="2"/>
  <c r="AB512" i="2"/>
  <c r="AD526" i="2"/>
  <c r="AD512" i="2" s="1"/>
  <c r="S31" i="1"/>
  <c r="AD655" i="2"/>
  <c r="AD653" i="2"/>
  <c r="AD648" i="2"/>
  <c r="AD647" i="2"/>
  <c r="S153" i="1"/>
  <c r="AD1213" i="2"/>
  <c r="AD1214" i="2" s="1"/>
  <c r="AD200" i="2"/>
  <c r="S213" i="1"/>
  <c r="S215" i="1"/>
  <c r="AD1539" i="2"/>
  <c r="AD1533" i="2"/>
  <c r="AD1534" i="2" s="1"/>
  <c r="AB1539" i="2"/>
  <c r="AB1533" i="2"/>
  <c r="AB1311" i="2"/>
  <c r="AB1310" i="2"/>
  <c r="S204" i="1"/>
  <c r="AD1440" i="2"/>
  <c r="AD1453" i="2" s="1"/>
  <c r="AD1555" i="2"/>
  <c r="AB683" i="2"/>
  <c r="AB678" i="2"/>
  <c r="AB1414" i="2"/>
  <c r="AB1408" i="2"/>
  <c r="AB1086" i="2"/>
  <c r="AB1076" i="2"/>
  <c r="AB1041" i="2"/>
  <c r="AB351" i="2"/>
  <c r="AB306" i="2"/>
  <c r="W13" i="1"/>
  <c r="V13" i="1"/>
  <c r="AD289" i="2"/>
  <c r="W9" i="1"/>
  <c r="V9" i="1"/>
  <c r="AB84" i="2"/>
  <c r="AB64" i="2"/>
  <c r="V198" i="1"/>
  <c r="AB1395" i="2"/>
  <c r="V152" i="1"/>
  <c r="AB1203" i="2"/>
  <c r="W114" i="1"/>
  <c r="V114" i="1"/>
  <c r="AB1066" i="2"/>
  <c r="W111" i="1"/>
  <c r="V111" i="1"/>
  <c r="W197" i="1"/>
  <c r="V197" i="1"/>
  <c r="AB1376" i="2"/>
  <c r="AB1352" i="2"/>
  <c r="W191" i="1"/>
  <c r="V191" i="1"/>
  <c r="AB1298" i="2"/>
  <c r="W151" i="1"/>
  <c r="V151" i="1"/>
  <c r="W128" i="1"/>
  <c r="V128" i="1"/>
  <c r="W107" i="1"/>
  <c r="V107" i="1"/>
  <c r="W94" i="1"/>
  <c r="V94" i="1"/>
  <c r="W83" i="1"/>
  <c r="V83" i="1"/>
  <c r="Q65" i="6"/>
  <c r="Q66" i="6"/>
  <c r="Q67" i="6"/>
  <c r="Q68" i="6"/>
  <c r="Q69" i="6"/>
  <c r="Q70" i="6"/>
  <c r="W77" i="1"/>
  <c r="V77" i="1"/>
  <c r="AB915" i="2"/>
  <c r="W42" i="1"/>
  <c r="V42" i="1"/>
  <c r="M14" i="10"/>
  <c r="AB713" i="2"/>
  <c r="W35" i="1"/>
  <c r="V35" i="1"/>
  <c r="AB639" i="2"/>
  <c r="V30" i="1"/>
  <c r="V29" i="1"/>
  <c r="W28" i="1"/>
  <c r="V28" i="1"/>
  <c r="W7" i="1"/>
  <c r="V7" i="1"/>
  <c r="W5" i="1"/>
  <c r="V5" i="1"/>
  <c r="J24" i="6"/>
  <c r="O90" i="10"/>
  <c r="M90" i="10"/>
  <c r="O70" i="10"/>
  <c r="M70" i="10"/>
  <c r="O69" i="10"/>
  <c r="M69" i="10"/>
  <c r="S60" i="10"/>
  <c r="I123" i="10"/>
  <c r="I124" i="10"/>
  <c r="I119" i="10"/>
  <c r="I117" i="10"/>
  <c r="I116" i="10"/>
  <c r="I114" i="10"/>
  <c r="I113" i="10"/>
  <c r="I111" i="10"/>
  <c r="I110" i="10"/>
  <c r="I109" i="10"/>
  <c r="I108" i="10"/>
  <c r="I106" i="10"/>
  <c r="I105" i="10"/>
  <c r="I103" i="10"/>
  <c r="I102" i="10"/>
  <c r="I101" i="10"/>
  <c r="I100" i="10"/>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G151" i="2"/>
  <c r="G152" i="2"/>
  <c r="G153" i="2"/>
  <c r="G154" i="2"/>
  <c r="G155" i="2"/>
  <c r="G156" i="2"/>
  <c r="G157" i="2"/>
  <c r="G158" i="2"/>
  <c r="G159" i="2"/>
  <c r="G160" i="2"/>
  <c r="G161" i="2"/>
  <c r="G162" i="2"/>
  <c r="G163" i="2"/>
  <c r="G164" i="2"/>
  <c r="G165" i="2"/>
  <c r="G166" i="2"/>
  <c r="G167" i="2"/>
  <c r="G168" i="2"/>
  <c r="G169" i="2"/>
  <c r="G170" i="2"/>
  <c r="G171" i="2"/>
  <c r="G172" i="2"/>
  <c r="G173" i="2"/>
  <c r="G174" i="2"/>
  <c r="G175" i="2"/>
  <c r="G176" i="2"/>
  <c r="G177" i="2"/>
  <c r="G178" i="2"/>
  <c r="G179" i="2"/>
  <c r="G180" i="2"/>
  <c r="G181" i="2"/>
  <c r="G182" i="2"/>
  <c r="G183" i="2"/>
  <c r="G184" i="2"/>
  <c r="G185" i="2"/>
  <c r="G186" i="2"/>
  <c r="G187" i="2"/>
  <c r="G188" i="2"/>
  <c r="G189" i="2"/>
  <c r="G190" i="2"/>
  <c r="G191" i="2"/>
  <c r="G192" i="2"/>
  <c r="G193" i="2"/>
  <c r="G194" i="2"/>
  <c r="G195" i="2"/>
  <c r="G196" i="2"/>
  <c r="G197" i="2"/>
  <c r="G198" i="2"/>
  <c r="G199" i="2"/>
  <c r="G200" i="2"/>
  <c r="G201" i="2"/>
  <c r="G202" i="2"/>
  <c r="G203" i="2"/>
  <c r="G204" i="2"/>
  <c r="G205" i="2"/>
  <c r="G206" i="2"/>
  <c r="G207" i="2"/>
  <c r="G208" i="2"/>
  <c r="G209" i="2"/>
  <c r="G210" i="2"/>
  <c r="G211" i="2"/>
  <c r="G212" i="2"/>
  <c r="G213" i="2"/>
  <c r="G214" i="2"/>
  <c r="G215" i="2"/>
  <c r="G216" i="2"/>
  <c r="G217" i="2"/>
  <c r="G218" i="2"/>
  <c r="G219" i="2"/>
  <c r="G220" i="2"/>
  <c r="G221" i="2"/>
  <c r="G222" i="2"/>
  <c r="G223" i="2"/>
  <c r="G224" i="2"/>
  <c r="G225" i="2"/>
  <c r="G226" i="2"/>
  <c r="G227" i="2"/>
  <c r="G228" i="2"/>
  <c r="G229" i="2"/>
  <c r="G230" i="2"/>
  <c r="G231" i="2"/>
  <c r="G232" i="2"/>
  <c r="G233" i="2"/>
  <c r="G234" i="2"/>
  <c r="G235" i="2"/>
  <c r="G236" i="2"/>
  <c r="G237" i="2"/>
  <c r="G238" i="2"/>
  <c r="G239" i="2"/>
  <c r="G240" i="2"/>
  <c r="G241" i="2"/>
  <c r="G242" i="2"/>
  <c r="G243" i="2"/>
  <c r="G244" i="2"/>
  <c r="G245" i="2"/>
  <c r="G246" i="2"/>
  <c r="G247" i="2"/>
  <c r="G248" i="2"/>
  <c r="G249" i="2"/>
  <c r="G250" i="2"/>
  <c r="G251" i="2"/>
  <c r="G252" i="2"/>
  <c r="G253" i="2"/>
  <c r="G254" i="2"/>
  <c r="G255" i="2"/>
  <c r="G256" i="2"/>
  <c r="G257" i="2"/>
  <c r="G258" i="2"/>
  <c r="G259" i="2"/>
  <c r="G260" i="2"/>
  <c r="G261" i="2"/>
  <c r="G262" i="2"/>
  <c r="G263" i="2"/>
  <c r="G264" i="2"/>
  <c r="G265" i="2"/>
  <c r="G266" i="2"/>
  <c r="G267" i="2"/>
  <c r="G268" i="2"/>
  <c r="G269" i="2"/>
  <c r="G270" i="2"/>
  <c r="G271" i="2"/>
  <c r="G272" i="2"/>
  <c r="G273" i="2"/>
  <c r="G274" i="2"/>
  <c r="G275" i="2"/>
  <c r="G276" i="2"/>
  <c r="G277" i="2"/>
  <c r="G278" i="2"/>
  <c r="G279" i="2"/>
  <c r="G280" i="2"/>
  <c r="G281" i="2"/>
  <c r="G282" i="2"/>
  <c r="G283" i="2"/>
  <c r="G284" i="2"/>
  <c r="G285" i="2"/>
  <c r="G286" i="2"/>
  <c r="G287" i="2"/>
  <c r="G288" i="2"/>
  <c r="G289" i="2"/>
  <c r="G290" i="2"/>
  <c r="G291" i="2"/>
  <c r="G292" i="2"/>
  <c r="G293" i="2"/>
  <c r="G294" i="2"/>
  <c r="G295" i="2"/>
  <c r="G296" i="2"/>
  <c r="G297" i="2"/>
  <c r="G298" i="2"/>
  <c r="G299" i="2"/>
  <c r="G300" i="2"/>
  <c r="G301" i="2"/>
  <c r="G302" i="2"/>
  <c r="G303" i="2"/>
  <c r="G304" i="2"/>
  <c r="G305" i="2"/>
  <c r="G306" i="2"/>
  <c r="G307" i="2"/>
  <c r="G308" i="2"/>
  <c r="G309" i="2"/>
  <c r="G310" i="2"/>
  <c r="G311" i="2"/>
  <c r="G312" i="2"/>
  <c r="G313" i="2"/>
  <c r="G314" i="2"/>
  <c r="G315" i="2"/>
  <c r="G316" i="2"/>
  <c r="G317" i="2"/>
  <c r="G318" i="2"/>
  <c r="G319" i="2"/>
  <c r="G320" i="2"/>
  <c r="G321" i="2"/>
  <c r="G322" i="2"/>
  <c r="G323" i="2"/>
  <c r="G324" i="2"/>
  <c r="G325" i="2"/>
  <c r="G326" i="2"/>
  <c r="G327" i="2"/>
  <c r="G328" i="2"/>
  <c r="G329" i="2"/>
  <c r="G330" i="2"/>
  <c r="G331" i="2"/>
  <c r="G332" i="2"/>
  <c r="G333" i="2"/>
  <c r="G334" i="2"/>
  <c r="G335" i="2"/>
  <c r="G336" i="2"/>
  <c r="G337" i="2"/>
  <c r="G338" i="2"/>
  <c r="G339" i="2"/>
  <c r="G340" i="2"/>
  <c r="G341" i="2"/>
  <c r="G342" i="2"/>
  <c r="G343" i="2"/>
  <c r="G344" i="2"/>
  <c r="G345" i="2"/>
  <c r="G346" i="2"/>
  <c r="G347" i="2"/>
  <c r="G348" i="2"/>
  <c r="G349" i="2"/>
  <c r="G350" i="2"/>
  <c r="G351" i="2"/>
  <c r="G352" i="2"/>
  <c r="G353" i="2"/>
  <c r="G354" i="2"/>
  <c r="G355" i="2"/>
  <c r="G356" i="2"/>
  <c r="G357" i="2"/>
  <c r="G358" i="2"/>
  <c r="G359" i="2"/>
  <c r="G360" i="2"/>
  <c r="G361" i="2"/>
  <c r="G362" i="2"/>
  <c r="G363" i="2"/>
  <c r="G364" i="2"/>
  <c r="G365" i="2"/>
  <c r="G366" i="2"/>
  <c r="G367" i="2"/>
  <c r="G368" i="2"/>
  <c r="G369" i="2"/>
  <c r="G370" i="2"/>
  <c r="G371" i="2"/>
  <c r="G372" i="2"/>
  <c r="G373" i="2"/>
  <c r="G374" i="2"/>
  <c r="G375" i="2"/>
  <c r="G376" i="2"/>
  <c r="G377" i="2"/>
  <c r="G378" i="2"/>
  <c r="G379" i="2"/>
  <c r="G380" i="2"/>
  <c r="G381" i="2"/>
  <c r="G382" i="2"/>
  <c r="G383" i="2"/>
  <c r="G384" i="2"/>
  <c r="G385" i="2"/>
  <c r="G386" i="2"/>
  <c r="G387" i="2"/>
  <c r="G388" i="2"/>
  <c r="G389" i="2"/>
  <c r="G390" i="2"/>
  <c r="G391" i="2"/>
  <c r="G392" i="2"/>
  <c r="G393" i="2"/>
  <c r="G394" i="2"/>
  <c r="G395" i="2"/>
  <c r="G396" i="2"/>
  <c r="G397" i="2"/>
  <c r="G398" i="2"/>
  <c r="G399" i="2"/>
  <c r="G400" i="2"/>
  <c r="G401" i="2"/>
  <c r="G402" i="2"/>
  <c r="G403" i="2"/>
  <c r="G404" i="2"/>
  <c r="G405" i="2"/>
  <c r="G406" i="2"/>
  <c r="G407" i="2"/>
  <c r="G408" i="2"/>
  <c r="G409" i="2"/>
  <c r="G410" i="2"/>
  <c r="G411" i="2"/>
  <c r="G412" i="2"/>
  <c r="G413" i="2"/>
  <c r="G414" i="2"/>
  <c r="G415" i="2"/>
  <c r="G416" i="2"/>
  <c r="G417" i="2"/>
  <c r="G418" i="2"/>
  <c r="G419" i="2"/>
  <c r="G420" i="2"/>
  <c r="G421" i="2"/>
  <c r="G422" i="2"/>
  <c r="G423" i="2"/>
  <c r="G424" i="2"/>
  <c r="G425" i="2"/>
  <c r="G426" i="2"/>
  <c r="G427" i="2"/>
  <c r="G428" i="2"/>
  <c r="G429" i="2"/>
  <c r="G430" i="2"/>
  <c r="G431" i="2"/>
  <c r="G432" i="2"/>
  <c r="G433" i="2"/>
  <c r="G434" i="2"/>
  <c r="G435" i="2"/>
  <c r="G436" i="2"/>
  <c r="G437" i="2"/>
  <c r="G438" i="2"/>
  <c r="G439" i="2"/>
  <c r="G440" i="2"/>
  <c r="G441" i="2"/>
  <c r="G442" i="2"/>
  <c r="G443" i="2"/>
  <c r="G444" i="2"/>
  <c r="G445" i="2"/>
  <c r="G446" i="2"/>
  <c r="G447" i="2"/>
  <c r="G448" i="2"/>
  <c r="G449" i="2"/>
  <c r="G450" i="2"/>
  <c r="G451" i="2"/>
  <c r="G452" i="2"/>
  <c r="G453" i="2"/>
  <c r="G454" i="2"/>
  <c r="G455" i="2"/>
  <c r="G456" i="2"/>
  <c r="G457" i="2"/>
  <c r="G458" i="2"/>
  <c r="G459" i="2"/>
  <c r="G460" i="2"/>
  <c r="G461" i="2"/>
  <c r="G462" i="2"/>
  <c r="G463" i="2"/>
  <c r="G464" i="2"/>
  <c r="G465" i="2"/>
  <c r="G466" i="2"/>
  <c r="G467" i="2"/>
  <c r="G468" i="2"/>
  <c r="G469" i="2"/>
  <c r="G470" i="2"/>
  <c r="G471" i="2"/>
  <c r="G472" i="2"/>
  <c r="G473" i="2"/>
  <c r="G474" i="2"/>
  <c r="G475" i="2"/>
  <c r="G476" i="2"/>
  <c r="G477" i="2"/>
  <c r="G478" i="2"/>
  <c r="G479" i="2"/>
  <c r="G480" i="2"/>
  <c r="G481" i="2"/>
  <c r="G482" i="2"/>
  <c r="G483" i="2"/>
  <c r="G484" i="2"/>
  <c r="G485" i="2"/>
  <c r="G486" i="2"/>
  <c r="G487" i="2"/>
  <c r="G488" i="2"/>
  <c r="G489" i="2"/>
  <c r="G490" i="2"/>
  <c r="G491" i="2"/>
  <c r="G492" i="2"/>
  <c r="G493" i="2"/>
  <c r="G494" i="2"/>
  <c r="G495" i="2"/>
  <c r="G496" i="2"/>
  <c r="G497" i="2"/>
  <c r="G498" i="2"/>
  <c r="G499" i="2"/>
  <c r="G500" i="2"/>
  <c r="G501" i="2"/>
  <c r="G502" i="2"/>
  <c r="G503" i="2"/>
  <c r="G504" i="2"/>
  <c r="G505" i="2"/>
  <c r="G506" i="2"/>
  <c r="G507" i="2"/>
  <c r="G508" i="2"/>
  <c r="G509" i="2"/>
  <c r="G510" i="2"/>
  <c r="G511" i="2"/>
  <c r="G512" i="2"/>
  <c r="G513" i="2"/>
  <c r="G514" i="2"/>
  <c r="G515" i="2"/>
  <c r="G516" i="2"/>
  <c r="G517" i="2"/>
  <c r="G518" i="2"/>
  <c r="G519" i="2"/>
  <c r="G520" i="2"/>
  <c r="G521" i="2"/>
  <c r="G522" i="2"/>
  <c r="G523" i="2"/>
  <c r="G524" i="2"/>
  <c r="G525" i="2"/>
  <c r="G526" i="2"/>
  <c r="G527" i="2"/>
  <c r="G528" i="2"/>
  <c r="G529" i="2"/>
  <c r="G530" i="2"/>
  <c r="G531" i="2"/>
  <c r="G532" i="2"/>
  <c r="G533" i="2"/>
  <c r="G534" i="2"/>
  <c r="G535" i="2"/>
  <c r="G536" i="2"/>
  <c r="G537" i="2"/>
  <c r="G538" i="2"/>
  <c r="G539" i="2"/>
  <c r="G540" i="2"/>
  <c r="G541" i="2"/>
  <c r="G542" i="2"/>
  <c r="G543" i="2"/>
  <c r="G544" i="2"/>
  <c r="G545" i="2"/>
  <c r="G546" i="2"/>
  <c r="G547" i="2"/>
  <c r="G548" i="2"/>
  <c r="G549" i="2"/>
  <c r="G550" i="2"/>
  <c r="G551" i="2"/>
  <c r="G552" i="2"/>
  <c r="G553" i="2"/>
  <c r="G554" i="2"/>
  <c r="G555" i="2"/>
  <c r="G556" i="2"/>
  <c r="G557" i="2"/>
  <c r="G558" i="2"/>
  <c r="G559" i="2"/>
  <c r="G560" i="2"/>
  <c r="G561" i="2"/>
  <c r="G562" i="2"/>
  <c r="G563" i="2"/>
  <c r="G564" i="2"/>
  <c r="G565" i="2"/>
  <c r="G566" i="2"/>
  <c r="G567" i="2"/>
  <c r="G568" i="2"/>
  <c r="G569" i="2"/>
  <c r="G570" i="2"/>
  <c r="G571" i="2"/>
  <c r="G572" i="2"/>
  <c r="G573" i="2"/>
  <c r="G574" i="2"/>
  <c r="G575" i="2"/>
  <c r="G576" i="2"/>
  <c r="G577" i="2"/>
  <c r="G578" i="2"/>
  <c r="G579" i="2"/>
  <c r="G580" i="2"/>
  <c r="G581" i="2"/>
  <c r="G582" i="2"/>
  <c r="G583" i="2"/>
  <c r="G584" i="2"/>
  <c r="G585" i="2"/>
  <c r="G586" i="2"/>
  <c r="G587" i="2"/>
  <c r="G588" i="2"/>
  <c r="G589" i="2"/>
  <c r="G590" i="2"/>
  <c r="G591" i="2"/>
  <c r="G592" i="2"/>
  <c r="G593" i="2"/>
  <c r="G594" i="2"/>
  <c r="G595" i="2"/>
  <c r="G596" i="2"/>
  <c r="G597" i="2"/>
  <c r="G598" i="2"/>
  <c r="G599" i="2"/>
  <c r="G600" i="2"/>
  <c r="G601" i="2"/>
  <c r="G602" i="2"/>
  <c r="G603" i="2"/>
  <c r="G604" i="2"/>
  <c r="G605" i="2"/>
  <c r="G606" i="2"/>
  <c r="G607" i="2"/>
  <c r="G608" i="2"/>
  <c r="G609" i="2"/>
  <c r="G610" i="2"/>
  <c r="G611" i="2"/>
  <c r="G612" i="2"/>
  <c r="G613" i="2"/>
  <c r="G614" i="2"/>
  <c r="G615" i="2"/>
  <c r="G616" i="2"/>
  <c r="G617" i="2"/>
  <c r="G618" i="2"/>
  <c r="G619" i="2"/>
  <c r="G620" i="2"/>
  <c r="G621" i="2"/>
  <c r="G622" i="2"/>
  <c r="G623" i="2"/>
  <c r="G624" i="2"/>
  <c r="G625" i="2"/>
  <c r="G626" i="2"/>
  <c r="G627" i="2"/>
  <c r="G628" i="2"/>
  <c r="G629" i="2"/>
  <c r="G630" i="2"/>
  <c r="G631" i="2"/>
  <c r="G632" i="2"/>
  <c r="G633" i="2"/>
  <c r="G634" i="2"/>
  <c r="G635" i="2"/>
  <c r="G636" i="2"/>
  <c r="G637" i="2"/>
  <c r="G638" i="2"/>
  <c r="G639" i="2"/>
  <c r="G640" i="2"/>
  <c r="G641" i="2"/>
  <c r="G642" i="2"/>
  <c r="G643" i="2"/>
  <c r="G644" i="2"/>
  <c r="G645" i="2"/>
  <c r="G646" i="2"/>
  <c r="G647" i="2"/>
  <c r="G648" i="2"/>
  <c r="G649" i="2"/>
  <c r="G650" i="2"/>
  <c r="G651" i="2"/>
  <c r="G652" i="2"/>
  <c r="G653" i="2"/>
  <c r="G654" i="2"/>
  <c r="G655" i="2"/>
  <c r="G656" i="2"/>
  <c r="G657" i="2"/>
  <c r="G658" i="2"/>
  <c r="G659" i="2"/>
  <c r="G660" i="2"/>
  <c r="G661" i="2"/>
  <c r="G662" i="2"/>
  <c r="G663" i="2"/>
  <c r="G664" i="2"/>
  <c r="G665" i="2"/>
  <c r="G666" i="2"/>
  <c r="G667" i="2"/>
  <c r="G668" i="2"/>
  <c r="G669" i="2"/>
  <c r="G670" i="2"/>
  <c r="G671" i="2"/>
  <c r="G672" i="2"/>
  <c r="G673" i="2"/>
  <c r="G674" i="2"/>
  <c r="G675" i="2"/>
  <c r="G676" i="2"/>
  <c r="G677" i="2"/>
  <c r="G678" i="2"/>
  <c r="G679" i="2"/>
  <c r="G680" i="2"/>
  <c r="G681" i="2"/>
  <c r="G682" i="2"/>
  <c r="G683" i="2"/>
  <c r="G684" i="2"/>
  <c r="G685" i="2"/>
  <c r="G686" i="2"/>
  <c r="G687" i="2"/>
  <c r="G688" i="2"/>
  <c r="G689" i="2"/>
  <c r="G690" i="2"/>
  <c r="G691" i="2"/>
  <c r="G692" i="2"/>
  <c r="G693" i="2"/>
  <c r="G694" i="2"/>
  <c r="G695" i="2"/>
  <c r="G696" i="2"/>
  <c r="G697" i="2"/>
  <c r="G698" i="2"/>
  <c r="G699" i="2"/>
  <c r="G700" i="2"/>
  <c r="G701" i="2"/>
  <c r="G702" i="2"/>
  <c r="G703" i="2"/>
  <c r="G704" i="2"/>
  <c r="G705" i="2"/>
  <c r="G706" i="2"/>
  <c r="G707" i="2"/>
  <c r="G708" i="2"/>
  <c r="G709" i="2"/>
  <c r="G710" i="2"/>
  <c r="G711" i="2"/>
  <c r="G712" i="2"/>
  <c r="G713" i="2"/>
  <c r="G714" i="2"/>
  <c r="G715" i="2"/>
  <c r="G716" i="2"/>
  <c r="G717" i="2"/>
  <c r="G718" i="2"/>
  <c r="G719" i="2"/>
  <c r="G720" i="2"/>
  <c r="G721" i="2"/>
  <c r="G722" i="2"/>
  <c r="G723" i="2"/>
  <c r="G724" i="2"/>
  <c r="G725" i="2"/>
  <c r="G726" i="2"/>
  <c r="G727" i="2"/>
  <c r="G728" i="2"/>
  <c r="G729" i="2"/>
  <c r="G730" i="2"/>
  <c r="G731" i="2"/>
  <c r="G732" i="2"/>
  <c r="G733" i="2"/>
  <c r="G734" i="2"/>
  <c r="G735" i="2"/>
  <c r="G736" i="2"/>
  <c r="G737" i="2"/>
  <c r="G738" i="2"/>
  <c r="G739" i="2"/>
  <c r="G740" i="2"/>
  <c r="G741" i="2"/>
  <c r="G742" i="2"/>
  <c r="G743" i="2"/>
  <c r="G744" i="2"/>
  <c r="G745" i="2"/>
  <c r="G746" i="2"/>
  <c r="G747" i="2"/>
  <c r="G748" i="2"/>
  <c r="G749" i="2"/>
  <c r="G750" i="2"/>
  <c r="G751" i="2"/>
  <c r="G752" i="2"/>
  <c r="G753" i="2"/>
  <c r="G754" i="2"/>
  <c r="G755" i="2"/>
  <c r="G756" i="2"/>
  <c r="G757" i="2"/>
  <c r="G758" i="2"/>
  <c r="G759" i="2"/>
  <c r="G760" i="2"/>
  <c r="G761" i="2"/>
  <c r="G762" i="2"/>
  <c r="G763" i="2"/>
  <c r="G764" i="2"/>
  <c r="G765" i="2"/>
  <c r="G766" i="2"/>
  <c r="G767" i="2"/>
  <c r="G768" i="2"/>
  <c r="G769" i="2"/>
  <c r="G770" i="2"/>
  <c r="G771" i="2"/>
  <c r="G772" i="2"/>
  <c r="G773" i="2"/>
  <c r="G774" i="2"/>
  <c r="G775" i="2"/>
  <c r="G776" i="2"/>
  <c r="G777" i="2"/>
  <c r="G778" i="2"/>
  <c r="G779" i="2"/>
  <c r="G780" i="2"/>
  <c r="G781" i="2"/>
  <c r="G782" i="2"/>
  <c r="G783" i="2"/>
  <c r="G784" i="2"/>
  <c r="G785" i="2"/>
  <c r="G786" i="2"/>
  <c r="G787" i="2"/>
  <c r="G788" i="2"/>
  <c r="G789" i="2"/>
  <c r="G790" i="2"/>
  <c r="G791" i="2"/>
  <c r="G792" i="2"/>
  <c r="G793" i="2"/>
  <c r="G794" i="2"/>
  <c r="G795" i="2"/>
  <c r="G796" i="2"/>
  <c r="G797" i="2"/>
  <c r="G798" i="2"/>
  <c r="G799" i="2"/>
  <c r="G800" i="2"/>
  <c r="G801" i="2"/>
  <c r="G802" i="2"/>
  <c r="G803" i="2"/>
  <c r="G804" i="2"/>
  <c r="G805" i="2"/>
  <c r="G806" i="2"/>
  <c r="G807" i="2"/>
  <c r="G808" i="2"/>
  <c r="G809" i="2"/>
  <c r="G810" i="2"/>
  <c r="G811" i="2"/>
  <c r="G812" i="2"/>
  <c r="G813" i="2"/>
  <c r="G814" i="2"/>
  <c r="G815" i="2"/>
  <c r="G816" i="2"/>
  <c r="G817" i="2"/>
  <c r="G818" i="2"/>
  <c r="G819" i="2"/>
  <c r="G820" i="2"/>
  <c r="G821" i="2"/>
  <c r="G822" i="2"/>
  <c r="G823" i="2"/>
  <c r="G824" i="2"/>
  <c r="G825" i="2"/>
  <c r="G826" i="2"/>
  <c r="G827" i="2"/>
  <c r="G828" i="2"/>
  <c r="G829" i="2"/>
  <c r="G830" i="2"/>
  <c r="G831" i="2"/>
  <c r="G832" i="2"/>
  <c r="G833" i="2"/>
  <c r="G834" i="2"/>
  <c r="G835" i="2"/>
  <c r="G836" i="2"/>
  <c r="G837" i="2"/>
  <c r="G838" i="2"/>
  <c r="G839" i="2"/>
  <c r="G840" i="2"/>
  <c r="G841" i="2"/>
  <c r="G842" i="2"/>
  <c r="G843" i="2"/>
  <c r="G844" i="2"/>
  <c r="G845" i="2"/>
  <c r="G846" i="2"/>
  <c r="G847" i="2"/>
  <c r="G848" i="2"/>
  <c r="G849" i="2"/>
  <c r="G850" i="2"/>
  <c r="G851" i="2"/>
  <c r="G852" i="2"/>
  <c r="G853" i="2"/>
  <c r="G854" i="2"/>
  <c r="G855" i="2"/>
  <c r="G856" i="2"/>
  <c r="G857" i="2"/>
  <c r="G858" i="2"/>
  <c r="G859" i="2"/>
  <c r="G860" i="2"/>
  <c r="G861" i="2"/>
  <c r="G862" i="2"/>
  <c r="G863" i="2"/>
  <c r="G864" i="2"/>
  <c r="G865" i="2"/>
  <c r="G866" i="2"/>
  <c r="G867" i="2"/>
  <c r="G868" i="2"/>
  <c r="G869" i="2"/>
  <c r="G870" i="2"/>
  <c r="G871" i="2"/>
  <c r="G872" i="2"/>
  <c r="G873" i="2"/>
  <c r="G874" i="2"/>
  <c r="G875" i="2"/>
  <c r="G876" i="2"/>
  <c r="G877" i="2"/>
  <c r="G878" i="2"/>
  <c r="G879" i="2"/>
  <c r="G880" i="2"/>
  <c r="G881" i="2"/>
  <c r="G882" i="2"/>
  <c r="G883" i="2"/>
  <c r="G884" i="2"/>
  <c r="G885" i="2"/>
  <c r="G886" i="2"/>
  <c r="G887" i="2"/>
  <c r="G888" i="2"/>
  <c r="G889" i="2"/>
  <c r="G890" i="2"/>
  <c r="G891" i="2"/>
  <c r="G892" i="2"/>
  <c r="G893" i="2"/>
  <c r="G894" i="2"/>
  <c r="G895" i="2"/>
  <c r="G896" i="2"/>
  <c r="G897" i="2"/>
  <c r="G898" i="2"/>
  <c r="G899" i="2"/>
  <c r="G900" i="2"/>
  <c r="G901" i="2"/>
  <c r="G902" i="2"/>
  <c r="G903" i="2"/>
  <c r="G904" i="2"/>
  <c r="G905" i="2"/>
  <c r="G906" i="2"/>
  <c r="G907" i="2"/>
  <c r="G908" i="2"/>
  <c r="G909" i="2"/>
  <c r="G910" i="2"/>
  <c r="G911" i="2"/>
  <c r="G912" i="2"/>
  <c r="G913" i="2"/>
  <c r="G914" i="2"/>
  <c r="G915" i="2"/>
  <c r="G916" i="2"/>
  <c r="G917" i="2"/>
  <c r="G918" i="2"/>
  <c r="G919" i="2"/>
  <c r="G920" i="2"/>
  <c r="G921" i="2"/>
  <c r="G922" i="2"/>
  <c r="G923" i="2"/>
  <c r="G924" i="2"/>
  <c r="G925" i="2"/>
  <c r="G926" i="2"/>
  <c r="G927" i="2"/>
  <c r="G928" i="2"/>
  <c r="G929" i="2"/>
  <c r="G930" i="2"/>
  <c r="G931" i="2"/>
  <c r="G932" i="2"/>
  <c r="G933" i="2"/>
  <c r="G934" i="2"/>
  <c r="G935" i="2"/>
  <c r="G936" i="2"/>
  <c r="G937" i="2"/>
  <c r="G938" i="2"/>
  <c r="G939" i="2"/>
  <c r="G940" i="2"/>
  <c r="G941" i="2"/>
  <c r="G942" i="2"/>
  <c r="G943" i="2"/>
  <c r="G944" i="2"/>
  <c r="G945" i="2"/>
  <c r="G946" i="2"/>
  <c r="G947" i="2"/>
  <c r="G948" i="2"/>
  <c r="G949" i="2"/>
  <c r="G950" i="2"/>
  <c r="G951" i="2"/>
  <c r="G952" i="2"/>
  <c r="G953" i="2"/>
  <c r="G954" i="2"/>
  <c r="G955" i="2"/>
  <c r="G956" i="2"/>
  <c r="G957" i="2"/>
  <c r="G958" i="2"/>
  <c r="G959" i="2"/>
  <c r="G960" i="2"/>
  <c r="G961" i="2"/>
  <c r="G962" i="2"/>
  <c r="G963" i="2"/>
  <c r="G964" i="2"/>
  <c r="G965" i="2"/>
  <c r="G966" i="2"/>
  <c r="G967" i="2"/>
  <c r="G968" i="2"/>
  <c r="G969" i="2"/>
  <c r="G970" i="2"/>
  <c r="G971" i="2"/>
  <c r="G972" i="2"/>
  <c r="G973" i="2"/>
  <c r="G974" i="2"/>
  <c r="G975" i="2"/>
  <c r="G976" i="2"/>
  <c r="G977" i="2"/>
  <c r="G978" i="2"/>
  <c r="G979" i="2"/>
  <c r="G980" i="2"/>
  <c r="G981" i="2"/>
  <c r="G982" i="2"/>
  <c r="G983" i="2"/>
  <c r="G984" i="2"/>
  <c r="G985" i="2"/>
  <c r="G986" i="2"/>
  <c r="G987" i="2"/>
  <c r="G988" i="2"/>
  <c r="G989" i="2"/>
  <c r="G990" i="2"/>
  <c r="G991" i="2"/>
  <c r="G992" i="2"/>
  <c r="G993" i="2"/>
  <c r="G994" i="2"/>
  <c r="G995" i="2"/>
  <c r="G996" i="2"/>
  <c r="G997" i="2"/>
  <c r="G998" i="2"/>
  <c r="G999" i="2"/>
  <c r="G1000" i="2"/>
  <c r="G1001" i="2"/>
  <c r="G1002" i="2"/>
  <c r="G1003" i="2"/>
  <c r="G1004" i="2"/>
  <c r="G1005" i="2"/>
  <c r="G1006" i="2"/>
  <c r="G1007" i="2"/>
  <c r="G1008" i="2"/>
  <c r="G1009" i="2"/>
  <c r="G1010" i="2"/>
  <c r="G1011" i="2"/>
  <c r="G1012" i="2"/>
  <c r="G1013" i="2"/>
  <c r="G1014" i="2"/>
  <c r="G1015" i="2"/>
  <c r="G1016" i="2"/>
  <c r="G1017" i="2"/>
  <c r="G1018" i="2"/>
  <c r="G1019" i="2"/>
  <c r="G1020" i="2"/>
  <c r="G1021" i="2"/>
  <c r="G1022" i="2"/>
  <c r="G1023" i="2"/>
  <c r="G1024" i="2"/>
  <c r="G1025" i="2"/>
  <c r="G1026" i="2"/>
  <c r="G1027" i="2"/>
  <c r="G1028" i="2"/>
  <c r="G1029" i="2"/>
  <c r="G1030" i="2"/>
  <c r="G1031" i="2"/>
  <c r="G1032" i="2"/>
  <c r="G1033" i="2"/>
  <c r="G1034" i="2"/>
  <c r="G1035" i="2"/>
  <c r="G1036" i="2"/>
  <c r="G1037" i="2"/>
  <c r="G1038" i="2"/>
  <c r="G1039" i="2"/>
  <c r="G1040" i="2"/>
  <c r="G1041" i="2"/>
  <c r="G1042" i="2"/>
  <c r="G1043" i="2"/>
  <c r="G1044" i="2"/>
  <c r="G1045" i="2"/>
  <c r="G1046" i="2"/>
  <c r="G1047" i="2"/>
  <c r="G1048" i="2"/>
  <c r="G1049" i="2"/>
  <c r="G1050" i="2"/>
  <c r="G1051" i="2"/>
  <c r="G1052" i="2"/>
  <c r="G1053" i="2"/>
  <c r="G1054" i="2"/>
  <c r="G1055" i="2"/>
  <c r="G1056" i="2"/>
  <c r="G1057" i="2"/>
  <c r="G1058" i="2"/>
  <c r="G1059" i="2"/>
  <c r="G1060" i="2"/>
  <c r="G1061" i="2"/>
  <c r="G1062" i="2"/>
  <c r="G1063" i="2"/>
  <c r="G1064" i="2"/>
  <c r="G1065" i="2"/>
  <c r="G1066" i="2"/>
  <c r="G1067" i="2"/>
  <c r="G1068" i="2"/>
  <c r="G1069" i="2"/>
  <c r="G1070" i="2"/>
  <c r="G1071" i="2"/>
  <c r="G1072" i="2"/>
  <c r="G1073" i="2"/>
  <c r="G1074" i="2"/>
  <c r="G1075" i="2"/>
  <c r="G1076" i="2"/>
  <c r="G1077" i="2"/>
  <c r="G1078" i="2"/>
  <c r="G1079" i="2"/>
  <c r="G1080" i="2"/>
  <c r="G1081" i="2"/>
  <c r="G1082" i="2"/>
  <c r="G1083" i="2"/>
  <c r="G1084" i="2"/>
  <c r="G1085" i="2"/>
  <c r="G1086" i="2"/>
  <c r="G1087" i="2"/>
  <c r="G1088" i="2"/>
  <c r="G1089" i="2"/>
  <c r="G1090" i="2"/>
  <c r="G1091" i="2"/>
  <c r="G1092" i="2"/>
  <c r="G1093" i="2"/>
  <c r="G1094" i="2"/>
  <c r="G1095" i="2"/>
  <c r="G1096" i="2"/>
  <c r="G1097" i="2"/>
  <c r="G1098" i="2"/>
  <c r="G1099" i="2"/>
  <c r="G1100" i="2"/>
  <c r="G1101" i="2"/>
  <c r="G1102" i="2"/>
  <c r="G1103" i="2"/>
  <c r="G1104" i="2"/>
  <c r="G1105" i="2"/>
  <c r="G1106" i="2"/>
  <c r="G1107" i="2"/>
  <c r="G1108" i="2"/>
  <c r="G1109" i="2"/>
  <c r="G1110" i="2"/>
  <c r="G1111" i="2"/>
  <c r="G1112" i="2"/>
  <c r="G1113" i="2"/>
  <c r="G1114" i="2"/>
  <c r="G1115" i="2"/>
  <c r="G1116" i="2"/>
  <c r="G1117" i="2"/>
  <c r="G1118" i="2"/>
  <c r="G1119" i="2"/>
  <c r="G1120" i="2"/>
  <c r="G1121" i="2"/>
  <c r="G1122" i="2"/>
  <c r="G1123" i="2"/>
  <c r="G1124" i="2"/>
  <c r="G1125" i="2"/>
  <c r="G1126" i="2"/>
  <c r="G1127" i="2"/>
  <c r="G1128" i="2"/>
  <c r="G1129" i="2"/>
  <c r="G1130" i="2"/>
  <c r="G1131" i="2"/>
  <c r="G1132" i="2"/>
  <c r="G1133" i="2"/>
  <c r="G1134" i="2"/>
  <c r="G1135" i="2"/>
  <c r="G1136" i="2"/>
  <c r="G1137" i="2"/>
  <c r="G1138" i="2"/>
  <c r="G1139" i="2"/>
  <c r="G1140" i="2"/>
  <c r="G1141" i="2"/>
  <c r="G1142" i="2"/>
  <c r="G1143" i="2"/>
  <c r="G1144" i="2"/>
  <c r="G1145" i="2"/>
  <c r="G1146" i="2"/>
  <c r="G1147" i="2"/>
  <c r="G1148" i="2"/>
  <c r="G1149" i="2"/>
  <c r="G1150" i="2"/>
  <c r="G1151" i="2"/>
  <c r="G1152" i="2"/>
  <c r="G1153" i="2"/>
  <c r="G1154" i="2"/>
  <c r="G1155" i="2"/>
  <c r="G1156" i="2"/>
  <c r="G1157" i="2"/>
  <c r="G1158" i="2"/>
  <c r="G1159" i="2"/>
  <c r="G1160" i="2"/>
  <c r="G1161" i="2"/>
  <c r="G1162" i="2"/>
  <c r="G1163" i="2"/>
  <c r="G1164" i="2"/>
  <c r="G1165" i="2"/>
  <c r="G1166" i="2"/>
  <c r="G1167" i="2"/>
  <c r="G1168" i="2"/>
  <c r="G1169" i="2"/>
  <c r="G1170" i="2"/>
  <c r="G1171" i="2"/>
  <c r="G1172" i="2"/>
  <c r="G1173" i="2"/>
  <c r="G1174" i="2"/>
  <c r="G1175" i="2"/>
  <c r="G1176" i="2"/>
  <c r="G1177" i="2"/>
  <c r="G1178" i="2"/>
  <c r="G1179" i="2"/>
  <c r="G1180" i="2"/>
  <c r="G1181" i="2"/>
  <c r="G1182" i="2"/>
  <c r="G1183" i="2"/>
  <c r="G1184" i="2"/>
  <c r="G1185" i="2"/>
  <c r="G1186" i="2"/>
  <c r="G1187" i="2"/>
  <c r="G1188" i="2"/>
  <c r="G1189" i="2"/>
  <c r="G1190" i="2"/>
  <c r="G1191" i="2"/>
  <c r="G1192" i="2"/>
  <c r="G1193" i="2"/>
  <c r="G1194" i="2"/>
  <c r="G1195" i="2"/>
  <c r="G1196" i="2"/>
  <c r="G1197" i="2"/>
  <c r="G1198" i="2"/>
  <c r="G1199" i="2"/>
  <c r="G1200" i="2"/>
  <c r="G1201" i="2"/>
  <c r="G1202" i="2"/>
  <c r="G1203" i="2"/>
  <c r="G1204" i="2"/>
  <c r="G1205" i="2"/>
  <c r="G1206" i="2"/>
  <c r="G1207" i="2"/>
  <c r="G1208" i="2"/>
  <c r="G1209" i="2"/>
  <c r="G1210" i="2"/>
  <c r="G1211" i="2"/>
  <c r="G1212" i="2"/>
  <c r="G1213" i="2"/>
  <c r="G1214" i="2"/>
  <c r="G1215" i="2"/>
  <c r="G1216" i="2"/>
  <c r="G1217" i="2"/>
  <c r="G1218" i="2"/>
  <c r="G1219" i="2"/>
  <c r="G1220" i="2"/>
  <c r="G1221" i="2"/>
  <c r="G1222" i="2"/>
  <c r="G1223" i="2"/>
  <c r="G1224" i="2"/>
  <c r="G1225" i="2"/>
  <c r="G1226" i="2"/>
  <c r="G1227" i="2"/>
  <c r="G1228" i="2"/>
  <c r="G1229" i="2"/>
  <c r="G1230" i="2"/>
  <c r="G1231" i="2"/>
  <c r="G1232" i="2"/>
  <c r="G1233" i="2"/>
  <c r="G1234" i="2"/>
  <c r="G1235" i="2"/>
  <c r="G1236" i="2"/>
  <c r="G1237" i="2"/>
  <c r="G1238" i="2"/>
  <c r="G1239" i="2"/>
  <c r="G1240" i="2"/>
  <c r="G1241" i="2"/>
  <c r="G1242" i="2"/>
  <c r="G1243" i="2"/>
  <c r="G1244" i="2"/>
  <c r="G1245" i="2"/>
  <c r="G1246" i="2"/>
  <c r="G1247" i="2"/>
  <c r="G1248" i="2"/>
  <c r="G1249" i="2"/>
  <c r="G1250" i="2"/>
  <c r="G1251" i="2"/>
  <c r="G1252" i="2"/>
  <c r="G1253" i="2"/>
  <c r="G1254" i="2"/>
  <c r="G1255" i="2"/>
  <c r="G1256" i="2"/>
  <c r="G1257" i="2"/>
  <c r="G1258" i="2"/>
  <c r="G1259" i="2"/>
  <c r="G1260" i="2"/>
  <c r="G1261" i="2"/>
  <c r="G1262" i="2"/>
  <c r="G1263" i="2"/>
  <c r="G1264" i="2"/>
  <c r="G1265" i="2"/>
  <c r="G1266" i="2"/>
  <c r="G1267" i="2"/>
  <c r="G1268" i="2"/>
  <c r="G1269" i="2"/>
  <c r="G1270" i="2"/>
  <c r="G1271" i="2"/>
  <c r="G1272" i="2"/>
  <c r="G1273" i="2"/>
  <c r="G1274" i="2"/>
  <c r="G1275" i="2"/>
  <c r="G1276" i="2"/>
  <c r="G1277" i="2"/>
  <c r="G1278" i="2"/>
  <c r="G1279" i="2"/>
  <c r="G1280" i="2"/>
  <c r="G1281" i="2"/>
  <c r="G1282" i="2"/>
  <c r="G1283" i="2"/>
  <c r="G1284" i="2"/>
  <c r="G1285" i="2"/>
  <c r="G1286" i="2"/>
  <c r="G1287" i="2"/>
  <c r="G1288" i="2"/>
  <c r="G1289" i="2"/>
  <c r="G1290" i="2"/>
  <c r="G1291" i="2"/>
  <c r="G1292" i="2"/>
  <c r="G1293" i="2"/>
  <c r="G1294" i="2"/>
  <c r="G1295" i="2"/>
  <c r="G1296" i="2"/>
  <c r="G1297" i="2"/>
  <c r="G1298" i="2"/>
  <c r="G1299" i="2"/>
  <c r="G1300" i="2"/>
  <c r="G1301" i="2"/>
  <c r="G1302" i="2"/>
  <c r="G1303" i="2"/>
  <c r="G1304" i="2"/>
  <c r="G1305" i="2"/>
  <c r="G1306" i="2"/>
  <c r="G1307" i="2"/>
  <c r="G1308" i="2"/>
  <c r="G1309" i="2"/>
  <c r="G1310" i="2"/>
  <c r="G1311" i="2"/>
  <c r="G1312" i="2"/>
  <c r="G1313" i="2"/>
  <c r="G1314" i="2"/>
  <c r="G1315" i="2"/>
  <c r="G1316" i="2"/>
  <c r="G1317" i="2"/>
  <c r="G1318" i="2"/>
  <c r="G1319" i="2"/>
  <c r="G1320" i="2"/>
  <c r="G1321" i="2"/>
  <c r="G1322" i="2"/>
  <c r="G1323" i="2"/>
  <c r="G1324" i="2"/>
  <c r="G1325" i="2"/>
  <c r="G1326" i="2"/>
  <c r="G1327" i="2"/>
  <c r="G1328" i="2"/>
  <c r="G1329" i="2"/>
  <c r="G1330" i="2"/>
  <c r="G1331" i="2"/>
  <c r="G1332" i="2"/>
  <c r="G1333" i="2"/>
  <c r="G1334" i="2"/>
  <c r="G1335" i="2"/>
  <c r="G1336" i="2"/>
  <c r="G1337" i="2"/>
  <c r="G1338" i="2"/>
  <c r="G1339" i="2"/>
  <c r="G1340" i="2"/>
  <c r="G1341" i="2"/>
  <c r="G1342" i="2"/>
  <c r="G1343" i="2"/>
  <c r="G1344" i="2"/>
  <c r="G1345" i="2"/>
  <c r="G1346" i="2"/>
  <c r="G1347" i="2"/>
  <c r="G1348" i="2"/>
  <c r="G1349" i="2"/>
  <c r="G1350" i="2"/>
  <c r="G1351" i="2"/>
  <c r="G1352" i="2"/>
  <c r="G1353" i="2"/>
  <c r="G1354" i="2"/>
  <c r="G1355" i="2"/>
  <c r="G1356" i="2"/>
  <c r="G1357" i="2"/>
  <c r="G1358" i="2"/>
  <c r="G1359" i="2"/>
  <c r="G1360" i="2"/>
  <c r="G1361" i="2"/>
  <c r="G1362" i="2"/>
  <c r="G1363" i="2"/>
  <c r="G1364" i="2"/>
  <c r="G1365" i="2"/>
  <c r="G1366" i="2"/>
  <c r="G1367" i="2"/>
  <c r="G1368" i="2"/>
  <c r="G1369" i="2"/>
  <c r="G1370" i="2"/>
  <c r="G1371" i="2"/>
  <c r="G1372" i="2"/>
  <c r="G1373" i="2"/>
  <c r="G1374" i="2"/>
  <c r="G1375" i="2"/>
  <c r="G1376" i="2"/>
  <c r="G1377" i="2"/>
  <c r="G1378" i="2"/>
  <c r="G1379" i="2"/>
  <c r="G1380" i="2"/>
  <c r="G1381" i="2"/>
  <c r="G1382" i="2"/>
  <c r="G1383" i="2"/>
  <c r="G1384" i="2"/>
  <c r="G1385" i="2"/>
  <c r="G1386" i="2"/>
  <c r="G1387" i="2"/>
  <c r="G1388" i="2"/>
  <c r="G1389" i="2"/>
  <c r="G1390" i="2"/>
  <c r="G1391" i="2"/>
  <c r="G1392" i="2"/>
  <c r="G1393" i="2"/>
  <c r="G1394" i="2"/>
  <c r="G1395" i="2"/>
  <c r="G1396" i="2"/>
  <c r="G1397" i="2"/>
  <c r="G1398" i="2"/>
  <c r="G1399" i="2"/>
  <c r="G1400" i="2"/>
  <c r="G1401" i="2"/>
  <c r="G1402" i="2"/>
  <c r="G1403" i="2"/>
  <c r="G1404" i="2"/>
  <c r="G1405" i="2"/>
  <c r="G1406" i="2"/>
  <c r="G1407" i="2"/>
  <c r="G1408" i="2"/>
  <c r="G1409" i="2"/>
  <c r="G1410" i="2"/>
  <c r="G1411" i="2"/>
  <c r="G1412" i="2"/>
  <c r="G1413" i="2"/>
  <c r="G1414" i="2"/>
  <c r="G1415" i="2"/>
  <c r="G1416" i="2"/>
  <c r="G1417" i="2"/>
  <c r="G1418" i="2"/>
  <c r="G1419" i="2"/>
  <c r="G1420" i="2"/>
  <c r="G1421" i="2"/>
  <c r="G1422" i="2"/>
  <c r="G1423" i="2"/>
  <c r="G1424" i="2"/>
  <c r="G1425" i="2"/>
  <c r="G1426" i="2"/>
  <c r="G1427" i="2"/>
  <c r="G1428" i="2"/>
  <c r="G1429" i="2"/>
  <c r="G1430" i="2"/>
  <c r="G1431" i="2"/>
  <c r="G1432" i="2"/>
  <c r="G1433" i="2"/>
  <c r="G1434" i="2"/>
  <c r="G1435" i="2"/>
  <c r="G1436" i="2"/>
  <c r="G1437" i="2"/>
  <c r="G1438" i="2"/>
  <c r="G1439" i="2"/>
  <c r="G1440" i="2"/>
  <c r="G1441" i="2"/>
  <c r="G1442" i="2"/>
  <c r="G1443" i="2"/>
  <c r="G1444" i="2"/>
  <c r="G1445" i="2"/>
  <c r="G1446" i="2"/>
  <c r="G1447" i="2"/>
  <c r="G1448" i="2"/>
  <c r="G1449" i="2"/>
  <c r="G1450" i="2"/>
  <c r="G1451" i="2"/>
  <c r="G1452" i="2"/>
  <c r="G1453" i="2"/>
  <c r="G1454" i="2"/>
  <c r="G1455" i="2"/>
  <c r="G1456" i="2"/>
  <c r="G1457" i="2"/>
  <c r="G1458" i="2"/>
  <c r="G1459" i="2"/>
  <c r="G1460" i="2"/>
  <c r="G1461" i="2"/>
  <c r="G1462" i="2"/>
  <c r="G1463" i="2"/>
  <c r="G1464" i="2"/>
  <c r="G1465" i="2"/>
  <c r="G1466" i="2"/>
  <c r="G1467" i="2"/>
  <c r="G1468" i="2"/>
  <c r="G1469" i="2"/>
  <c r="G1470" i="2"/>
  <c r="G1471" i="2"/>
  <c r="G1472" i="2"/>
  <c r="G1473" i="2"/>
  <c r="G1474" i="2"/>
  <c r="G1475" i="2"/>
  <c r="G1476" i="2"/>
  <c r="G1477" i="2"/>
  <c r="G1478" i="2"/>
  <c r="G1479" i="2"/>
  <c r="G1480" i="2"/>
  <c r="G1481" i="2"/>
  <c r="G1482" i="2"/>
  <c r="G1483" i="2"/>
  <c r="G1484" i="2"/>
  <c r="G1485" i="2"/>
  <c r="G1486" i="2"/>
  <c r="G1487" i="2"/>
  <c r="G1488" i="2"/>
  <c r="G1489" i="2"/>
  <c r="G1490" i="2"/>
  <c r="G1491" i="2"/>
  <c r="G1492" i="2"/>
  <c r="G1493" i="2"/>
  <c r="G1494" i="2"/>
  <c r="G1495" i="2"/>
  <c r="G1496" i="2"/>
  <c r="G1497" i="2"/>
  <c r="G1498" i="2"/>
  <c r="G1499" i="2"/>
  <c r="G1500" i="2"/>
  <c r="G1501" i="2"/>
  <c r="G1502" i="2"/>
  <c r="G1503" i="2"/>
  <c r="G1504" i="2"/>
  <c r="G1505" i="2"/>
  <c r="G1506" i="2"/>
  <c r="G1507" i="2"/>
  <c r="G1508" i="2"/>
  <c r="G1509" i="2"/>
  <c r="G1510" i="2"/>
  <c r="G1511" i="2"/>
  <c r="G1512" i="2"/>
  <c r="G1513" i="2"/>
  <c r="G1514" i="2"/>
  <c r="G1515" i="2"/>
  <c r="G1516" i="2"/>
  <c r="G1517" i="2"/>
  <c r="G1518" i="2"/>
  <c r="G1519" i="2"/>
  <c r="G1520" i="2"/>
  <c r="G1521" i="2"/>
  <c r="G1522" i="2"/>
  <c r="G1523" i="2"/>
  <c r="G1524" i="2"/>
  <c r="G1525" i="2"/>
  <c r="G1526" i="2"/>
  <c r="G1527" i="2"/>
  <c r="G1528" i="2"/>
  <c r="G1529" i="2"/>
  <c r="G1530" i="2"/>
  <c r="G1531" i="2"/>
  <c r="G1532" i="2"/>
  <c r="G1533" i="2"/>
  <c r="G1534" i="2"/>
  <c r="G1535" i="2"/>
  <c r="G1536" i="2"/>
  <c r="G1537" i="2"/>
  <c r="G1538" i="2"/>
  <c r="G1539" i="2"/>
  <c r="G1540" i="2"/>
  <c r="G1541" i="2"/>
  <c r="G1542" i="2"/>
  <c r="G1543" i="2"/>
  <c r="G1544" i="2"/>
  <c r="G1545" i="2"/>
  <c r="G1546" i="2"/>
  <c r="G1547" i="2"/>
  <c r="G1548" i="2"/>
  <c r="G1549" i="2"/>
  <c r="G1550" i="2"/>
  <c r="G1551" i="2"/>
  <c r="G1552" i="2"/>
  <c r="G1553" i="2"/>
  <c r="G1554" i="2"/>
  <c r="G1555" i="2"/>
  <c r="G1556" i="2"/>
  <c r="G1557" i="2"/>
  <c r="G1558" i="2"/>
  <c r="G1559" i="2"/>
  <c r="G1560" i="2"/>
  <c r="G1561" i="2"/>
  <c r="G1562" i="2"/>
  <c r="G1563" i="2"/>
  <c r="G1564" i="2"/>
  <c r="G1565" i="2"/>
  <c r="G1566" i="2"/>
  <c r="G1567" i="2"/>
  <c r="G1568" i="2"/>
  <c r="G1569" i="2"/>
  <c r="G1570" i="2"/>
  <c r="G1571" i="2"/>
  <c r="G1572" i="2"/>
  <c r="G1573" i="2"/>
  <c r="G1574" i="2"/>
  <c r="G1575" i="2"/>
  <c r="G1576" i="2"/>
  <c r="G1577" i="2"/>
  <c r="G1578" i="2"/>
  <c r="G1579" i="2"/>
  <c r="G5" i="2"/>
  <c r="G6" i="2"/>
  <c r="G7" i="2"/>
  <c r="G8" i="2"/>
  <c r="G9" i="2"/>
  <c r="G10" i="2"/>
  <c r="G11" i="2"/>
  <c r="G12" i="2"/>
  <c r="G13" i="2"/>
  <c r="G14" i="2"/>
  <c r="G15" i="2"/>
  <c r="G16" i="2"/>
  <c r="G17" i="2"/>
  <c r="G18" i="2"/>
  <c r="G3" i="2"/>
  <c r="G4" i="2"/>
  <c r="G2" i="2"/>
  <c r="I67" i="10"/>
  <c r="I66" i="10"/>
  <c r="I87" i="10"/>
  <c r="I88" i="10"/>
  <c r="I89" i="10"/>
  <c r="I90" i="10"/>
  <c r="I91" i="10"/>
  <c r="I92" i="10"/>
  <c r="I93" i="10"/>
  <c r="I94" i="10"/>
  <c r="I2" i="10"/>
  <c r="I3" i="10"/>
  <c r="I4" i="10"/>
  <c r="I5" i="10"/>
  <c r="I6" i="10"/>
  <c r="I7" i="10"/>
  <c r="I8" i="10"/>
  <c r="I9" i="10"/>
  <c r="I10" i="10"/>
  <c r="I11" i="10"/>
  <c r="I12" i="10"/>
  <c r="I13" i="10"/>
  <c r="I14" i="10"/>
  <c r="I15" i="10"/>
  <c r="I16" i="10"/>
  <c r="I17" i="10"/>
  <c r="I18" i="10"/>
  <c r="I19" i="10"/>
  <c r="I20" i="10"/>
  <c r="I21" i="10"/>
  <c r="I22" i="10"/>
  <c r="I23" i="10"/>
  <c r="I24" i="10"/>
  <c r="I25" i="10"/>
  <c r="I26" i="10"/>
  <c r="I27" i="10"/>
  <c r="I28" i="10"/>
  <c r="I29" i="10"/>
  <c r="I30" i="10"/>
  <c r="I31" i="10"/>
  <c r="I34" i="10"/>
  <c r="I35" i="10"/>
  <c r="I36" i="10"/>
  <c r="I37" i="10"/>
  <c r="I38" i="10"/>
  <c r="I39" i="10"/>
  <c r="I40" i="10"/>
  <c r="I41" i="10"/>
  <c r="I42" i="10"/>
  <c r="I43" i="10"/>
  <c r="I44" i="10"/>
  <c r="I45" i="10"/>
  <c r="I46" i="10"/>
  <c r="I47" i="10"/>
  <c r="I48" i="10"/>
  <c r="I49" i="10"/>
  <c r="I50" i="10"/>
  <c r="I51" i="10"/>
  <c r="I52" i="10"/>
  <c r="I53" i="10"/>
  <c r="I54" i="10"/>
  <c r="I55" i="10"/>
  <c r="I56" i="10"/>
  <c r="I57" i="10"/>
  <c r="I58" i="10"/>
  <c r="I59" i="10"/>
  <c r="I60" i="10"/>
  <c r="I61" i="10"/>
  <c r="I62" i="10"/>
  <c r="I63" i="10"/>
  <c r="I64" i="10"/>
  <c r="I65" i="10"/>
  <c r="I68" i="10"/>
  <c r="I69" i="10"/>
  <c r="I70" i="10"/>
  <c r="I71" i="10"/>
  <c r="I72" i="10"/>
  <c r="I73" i="10"/>
  <c r="I74" i="10"/>
  <c r="I75" i="10"/>
  <c r="I76" i="10"/>
  <c r="I77" i="10"/>
  <c r="I78" i="10"/>
  <c r="I79" i="10"/>
  <c r="I80" i="10"/>
  <c r="I81" i="10"/>
  <c r="I82" i="10"/>
  <c r="I83" i="10"/>
  <c r="I84" i="10"/>
  <c r="I85" i="10"/>
  <c r="I86" i="10"/>
  <c r="I33" i="10"/>
  <c r="I32" i="10"/>
  <c r="Q56" i="6"/>
  <c r="Q7" i="6"/>
  <c r="Q8" i="6"/>
  <c r="Q9" i="6"/>
  <c r="Q10" i="6"/>
  <c r="Q11" i="6"/>
  <c r="Q12" i="6"/>
  <c r="Q13" i="6"/>
  <c r="Q14" i="6"/>
  <c r="Q15" i="6"/>
  <c r="Q16" i="6"/>
  <c r="Q17" i="6"/>
  <c r="Q18" i="6"/>
  <c r="Q19" i="6"/>
  <c r="Q20" i="6"/>
  <c r="Q21" i="6"/>
  <c r="Q22" i="6"/>
  <c r="Q23" i="6"/>
  <c r="Q24" i="6"/>
  <c r="Q25" i="6"/>
  <c r="Q26" i="6"/>
  <c r="Q27" i="6"/>
  <c r="Q28" i="6"/>
  <c r="Q29" i="6"/>
  <c r="Q30" i="6"/>
  <c r="Q31" i="6"/>
  <c r="Q38" i="6"/>
  <c r="Q39" i="6"/>
  <c r="Q40" i="6"/>
  <c r="Q41" i="6"/>
  <c r="Q42" i="6"/>
  <c r="Q43" i="6"/>
  <c r="Q44" i="6"/>
  <c r="Q45" i="6"/>
  <c r="Q46" i="6"/>
  <c r="Q53" i="6"/>
  <c r="Q54" i="6"/>
  <c r="Q57" i="6"/>
  <c r="Q58" i="6"/>
  <c r="Q59" i="6"/>
  <c r="Q60" i="6"/>
  <c r="Q61" i="6"/>
  <c r="Q63" i="6"/>
  <c r="Q64" i="6"/>
  <c r="Q71" i="6"/>
  <c r="Q72" i="6"/>
  <c r="Q75" i="6"/>
  <c r="Q77" i="6"/>
  <c r="Q80" i="6"/>
  <c r="Q81" i="6"/>
  <c r="Q82" i="6"/>
  <c r="Q87" i="6"/>
  <c r="Q88" i="6"/>
  <c r="Q89" i="6"/>
  <c r="Q90" i="6"/>
  <c r="Q97" i="6"/>
  <c r="Q99" i="6"/>
  <c r="Q100" i="6"/>
  <c r="Q104" i="6"/>
  <c r="Q105" i="6"/>
  <c r="Q106" i="6"/>
  <c r="Q6" i="6"/>
  <c r="I2" i="1"/>
  <c r="I3" i="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AD495" i="2" l="1"/>
  <c r="AD498" i="2"/>
</calcChain>
</file>

<file path=xl/sharedStrings.xml><?xml version="1.0" encoding="utf-8"?>
<sst xmlns="http://schemas.openxmlformats.org/spreadsheetml/2006/main" count="13104" uniqueCount="1875">
  <si>
    <t xml:space="preserve">Sampling DATABASE, Northwest Territories (South Slave region) Geothermal project from existing borehole cores held at the Geological Survey of Canada (GSC) office in Calgary. </t>
  </si>
  <si>
    <t>Samples availability overview</t>
  </si>
  <si>
    <t>Wells temperatures</t>
  </si>
  <si>
    <t>Formation</t>
  </si>
  <si>
    <t>Name</t>
  </si>
  <si>
    <t>Nb Core</t>
  </si>
  <si>
    <t>Length (m)</t>
  </si>
  <si>
    <t>Porostiy (%)</t>
  </si>
  <si>
    <t>Permeability (mD)</t>
  </si>
  <si>
    <t>Nb Samples (SUPPOSED)</t>
  </si>
  <si>
    <t>Cannot be sampled</t>
  </si>
  <si>
    <t>Samples (Sampled june 2022)</t>
  </si>
  <si>
    <t>Comments</t>
  </si>
  <si>
    <t>Recommended for a next sampling</t>
  </si>
  <si>
    <t>CPA Pretty Well ID</t>
  </si>
  <si>
    <t>TVD (m) (Depth)</t>
  </si>
  <si>
    <t>Max BHT (°C)</t>
  </si>
  <si>
    <t>Thermal Gradient (°C/m)</t>
  </si>
  <si>
    <t>Banff</t>
  </si>
  <si>
    <t>Mbanff</t>
  </si>
  <si>
    <t>x</t>
  </si>
  <si>
    <t>Field sampling?</t>
  </si>
  <si>
    <t>300/C-24-6010-11645/0</t>
  </si>
  <si>
    <t>Kakisa</t>
  </si>
  <si>
    <t>No cores</t>
  </si>
  <si>
    <t>300/H-34-6010-11645/0</t>
  </si>
  <si>
    <t>Fort Simpson</t>
  </si>
  <si>
    <t>300/E-69-6010-11645/0</t>
  </si>
  <si>
    <t>Hay River</t>
  </si>
  <si>
    <t>Dhay_rv</t>
  </si>
  <si>
    <t>small pugs</t>
  </si>
  <si>
    <t>300/J-12-6010-11700/0</t>
  </si>
  <si>
    <t>Muskwa</t>
  </si>
  <si>
    <t>Dmuskwa</t>
  </si>
  <si>
    <t>Not analyzed</t>
  </si>
  <si>
    <t>SR-2022-001/G-21-1-7 should be Muskawa. Also, Richard(CSC) will follow up with observations regarding the state of this unit's cores.</t>
  </si>
  <si>
    <t>2.  See photos (G-21-1-7 _S(2,3,4). It's a argileceous highly fractured interval that would be difficult but possible to sample.</t>
  </si>
  <si>
    <t>300/F-51-6010-11715/0</t>
  </si>
  <si>
    <t>Slave Point</t>
  </si>
  <si>
    <t>Dslave_pt</t>
  </si>
  <si>
    <t>300/M-73-6010-11715/0</t>
  </si>
  <si>
    <t>Horn River</t>
  </si>
  <si>
    <t>Dhorn_rv</t>
  </si>
  <si>
    <t>Richard(CSC) will follow up with observations regarding the state of this unit's cores.</t>
  </si>
  <si>
    <t>GSC, Field sampling?</t>
  </si>
  <si>
    <t>300/I-74-6010-11715/0</t>
  </si>
  <si>
    <t>Fort Vermillion</t>
  </si>
  <si>
    <t>Dftvermln</t>
  </si>
  <si>
    <t>300/K-74-6010-11715/0</t>
  </si>
  <si>
    <t>Watt Mountain</t>
  </si>
  <si>
    <t>Dwatt_mtn</t>
  </si>
  <si>
    <t>300/C-75-6010-11715/0</t>
  </si>
  <si>
    <t>Sulphur Point</t>
  </si>
  <si>
    <t>Dsulp_pt</t>
  </si>
  <si>
    <t>300/F-75-6010-11715/0</t>
  </si>
  <si>
    <t>Muskeg</t>
  </si>
  <si>
    <t>Dmuskeg</t>
  </si>
  <si>
    <t>300/J-04-6010-11730/0</t>
  </si>
  <si>
    <t>Keg River</t>
  </si>
  <si>
    <t>Dkeg_rv</t>
  </si>
  <si>
    <t>300/A-05-6010-11730/0</t>
  </si>
  <si>
    <t>Horn Plateau</t>
  </si>
  <si>
    <t>Dhornplat</t>
  </si>
  <si>
    <t>300/I-10-6010-11730/0</t>
  </si>
  <si>
    <t>Nahanni</t>
  </si>
  <si>
    <t>Dnahanni</t>
  </si>
  <si>
    <t>300/M-49-6010-11730/0</t>
  </si>
  <si>
    <t>Chinchaga</t>
  </si>
  <si>
    <t>Dchinchga</t>
  </si>
  <si>
    <t>300/G-27-6010-11815/0</t>
  </si>
  <si>
    <t>Mirage Point</t>
  </si>
  <si>
    <t>300/J-42-6010-11830/0</t>
  </si>
  <si>
    <t>Basal Sandstone</t>
  </si>
  <si>
    <t>300/G-21-6010-11845/0</t>
  </si>
  <si>
    <t>PreCambrian</t>
  </si>
  <si>
    <t>preCamb</t>
  </si>
  <si>
    <t>Only 1 well possible; Rabbit Lake 2 (O-25), the interval is already selected, sample are in plastic bags, possibility to make them ship directly from Calgary, only miss the authorization.</t>
  </si>
  <si>
    <t>2 (GSC), it would be relevant to have as many as possible (Field sampling?)</t>
  </si>
  <si>
    <t>302/G-21-6010-11845/0</t>
  </si>
  <si>
    <t>Total</t>
  </si>
  <si>
    <t>300/H-64-6010-11845/0</t>
  </si>
  <si>
    <t>300/J-26-6020-11630/0</t>
  </si>
  <si>
    <t>300/E-02-6020-11730/0</t>
  </si>
  <si>
    <t>300/A-52-6020-11730/0</t>
  </si>
  <si>
    <t>General Comments</t>
  </si>
  <si>
    <t>Legend</t>
  </si>
  <si>
    <t>300/C-22-6020-11745/0</t>
  </si>
  <si>
    <r>
      <rPr>
        <b/>
        <u/>
        <sz val="11"/>
        <color theme="1"/>
        <rFont val="Calibri (Corps)"/>
      </rPr>
      <t>Error sources from data to reality</t>
    </r>
    <r>
      <rPr>
        <u/>
        <sz val="11"/>
        <color theme="1"/>
        <rFont val="Calibri (Corps)"/>
      </rPr>
      <t xml:space="preserve"> </t>
    </r>
    <r>
      <rPr>
        <sz val="11"/>
        <color theme="1"/>
        <rFont val="Calibri"/>
        <family val="2"/>
        <scheme val="minor"/>
      </rPr>
      <t>: The sample depth displayed in the data sometimes appears to differ somewhat from the depth represented on the box. As a result, the data might not match the sample true depth...</t>
    </r>
  </si>
  <si>
    <t>300/M-05-6020-11815/0</t>
  </si>
  <si>
    <t>Colors</t>
  </si>
  <si>
    <t>Signification</t>
  </si>
  <si>
    <t>300/J-72-6030-11530/0</t>
  </si>
  <si>
    <t>Sampled</t>
  </si>
  <si>
    <t>300/F-39-6030-11645/0</t>
  </si>
  <si>
    <t>Should consider to sample</t>
  </si>
  <si>
    <t>300/L-42-6040-11415/0</t>
  </si>
  <si>
    <r>
      <rPr>
        <b/>
        <u/>
        <sz val="11"/>
        <color theme="1"/>
        <rFont val="Calibri (Corps)"/>
      </rPr>
      <t>Samples that can cause confusion</t>
    </r>
    <r>
      <rPr>
        <sz val="11"/>
        <color theme="1"/>
        <rFont val="Calibri"/>
        <family val="2"/>
        <scheme val="minor"/>
      </rPr>
      <t xml:space="preserve"> :  (Please see comments for each on Sampling_2022 page)</t>
    </r>
  </si>
  <si>
    <t>Not sampled</t>
  </si>
  <si>
    <t>300/C-03-6040-11430/0</t>
  </si>
  <si>
    <t>* SR-2022-001/J-12-1-4 is SR-2022-001/J-12-1-3  (half of the other half of the sample)</t>
  </si>
  <si>
    <t>Was not possible to sampled</t>
  </si>
  <si>
    <t>302/C-03-6040-11430/0</t>
  </si>
  <si>
    <t>* SR-2022-001/G-21-1-7 is supposed to be Muskawa formation but is on the Slave Point column</t>
  </si>
  <si>
    <t>Interval that was preliminary selected for sampling</t>
  </si>
  <si>
    <t>300/C-74-6040-11430/0</t>
  </si>
  <si>
    <t>* There are 2 SR-2022-001/C-19-2-2, please see the picture to see wich one is C-19(1) and C-19(2)</t>
  </si>
  <si>
    <t>Important notes about the sample (In Sampling_2022 page)</t>
  </si>
  <si>
    <t>300/D-66-6040-11600/0</t>
  </si>
  <si>
    <t>300/L-66-6040-11600/0</t>
  </si>
  <si>
    <t>* There are 2 SR-2022-001/D-66-1-1, please see the picture to see wich one is D-66(1) and D-66(2)</t>
  </si>
  <si>
    <t>Sample ID</t>
  </si>
  <si>
    <t>302/L-66-6040-11600/0</t>
  </si>
  <si>
    <t>SR-2022-001/</t>
  </si>
  <si>
    <t>Always the same</t>
  </si>
  <si>
    <t>300/A-77-6040-11600/0</t>
  </si>
  <si>
    <t xml:space="preserve">* SR-2022-001/K-18-1-3***Not Shale. Possibly part of the Slave Point(end), near the transition of Slave Point to Wattt Montain.                                                                                                                                                                                                               SR-2022-001/K-18-1-5, ***Not Shale. Possibly part of the SulphurePoint(beginning), near the transition of Slave Point to Wattt Montain and SR-2022-001/K-18-1-5. </t>
  </si>
  <si>
    <r>
      <t>SR-2022-001/</t>
    </r>
    <r>
      <rPr>
        <b/>
        <sz val="10"/>
        <color rgb="FF000000"/>
        <rFont val="Arial"/>
        <family val="2"/>
      </rPr>
      <t>X-xx-x-x</t>
    </r>
  </si>
  <si>
    <t>Specific for each sample                                                                                                                                                                                  X-xx- (Well ID Code; X = letter, x = number)                                                                                                                             x- (core number)                                                                                                                                                                            x (boxe number)</t>
  </si>
  <si>
    <t>300/K-10-6040-11715/0</t>
  </si>
  <si>
    <t>300/D-39-6040-11715/0</t>
  </si>
  <si>
    <t>* SR-2022-001/-I-57-X-X, (Were'nt supposed to sample (no autorisation) for unknown reason but finally sampled it)… We don't know if it's the good I-57, to take into account for possible error…)</t>
  </si>
  <si>
    <t>Photos</t>
  </si>
  <si>
    <t>300/G-19-6040-11745/0</t>
  </si>
  <si>
    <t>E</t>
  </si>
  <si>
    <t xml:space="preserve">Sample </t>
  </si>
  <si>
    <t>300/G-48-6040-11745/0</t>
  </si>
  <si>
    <t>* SR-2022-001/K-74-1-11 is written K-74-1-13 on the sample…</t>
  </si>
  <si>
    <t>S</t>
  </si>
  <si>
    <t>Samples in the boxes</t>
  </si>
  <si>
    <t>300/K-48-6040-11745/0</t>
  </si>
  <si>
    <t>Yellow arrow</t>
  </si>
  <si>
    <t xml:space="preserve">Point to the surface of the well </t>
  </si>
  <si>
    <t>300/K-24-6040-11800/0</t>
  </si>
  <si>
    <t>sharpie pen black cap</t>
  </si>
  <si>
    <t>300/E-30-6050-11545/0</t>
  </si>
  <si>
    <t>300/G-43-6050-11545/0</t>
  </si>
  <si>
    <t xml:space="preserve">Pages : </t>
  </si>
  <si>
    <t>302/G-43-6050-11545/0</t>
  </si>
  <si>
    <t>Summuray Tables</t>
  </si>
  <si>
    <t>General informations about the wells and database</t>
  </si>
  <si>
    <t>303/G-43-6050-11545/0</t>
  </si>
  <si>
    <t>Sampling_2022</t>
  </si>
  <si>
    <t>Detailed information about the Calagary, June 2022, sample is provided.</t>
  </si>
  <si>
    <t>304/G-43-6050-11545/0</t>
  </si>
  <si>
    <t>Core Data</t>
  </si>
  <si>
    <t xml:space="preserve">All cores data </t>
  </si>
  <si>
    <t>300/F-29-6050-11630/0</t>
  </si>
  <si>
    <t>Master Sheet</t>
  </si>
  <si>
    <t>General informations about the cores for each wells</t>
  </si>
  <si>
    <t>300/C-19-6050-11645/0</t>
  </si>
  <si>
    <t>300/D-50-6050-11700/0</t>
  </si>
  <si>
    <t>Symbol</t>
  </si>
  <si>
    <t>300/K-18-6050-11715/0</t>
  </si>
  <si>
    <t>N</t>
  </si>
  <si>
    <t>No</t>
  </si>
  <si>
    <t>300/C-27-6050-11715/0</t>
  </si>
  <si>
    <t>Y</t>
  </si>
  <si>
    <t>Yes</t>
  </si>
  <si>
    <t>300/D-34-6050-11715/0</t>
  </si>
  <si>
    <t>P</t>
  </si>
  <si>
    <t>Powder</t>
  </si>
  <si>
    <t>300/J-53-6050-11715/0</t>
  </si>
  <si>
    <t>Echantillon</t>
  </si>
  <si>
    <t>300/J-65-6050-11715/0</t>
  </si>
  <si>
    <t>Not available or No Data</t>
  </si>
  <si>
    <t>300/F-01-6050-11730/0</t>
  </si>
  <si>
    <t>N/A</t>
  </si>
  <si>
    <t>300/A-71-6050-11730/0</t>
  </si>
  <si>
    <t>TVD</t>
  </si>
  <si>
    <t>Total Vertical Depth</t>
  </si>
  <si>
    <t>300/L-69-6050-11830/0</t>
  </si>
  <si>
    <t>BHT</t>
  </si>
  <si>
    <t>Bottom Hole Temperature</t>
  </si>
  <si>
    <t>300/O-07-6100-11445/0</t>
  </si>
  <si>
    <t>K</t>
  </si>
  <si>
    <t>Permeability</t>
  </si>
  <si>
    <t>300/B-52-6100-11530/0</t>
  </si>
  <si>
    <t>Vert</t>
  </si>
  <si>
    <t>Vertical</t>
  </si>
  <si>
    <t>300/G-15-6100-11615/0</t>
  </si>
  <si>
    <t>cm</t>
  </si>
  <si>
    <t>Centimeter</t>
  </si>
  <si>
    <t>300/I-41-6100-11630/0</t>
  </si>
  <si>
    <t>phi</t>
  </si>
  <si>
    <t>Porosity</t>
  </si>
  <si>
    <t>300/F-35-6100-11715/0</t>
  </si>
  <si>
    <t>H</t>
  </si>
  <si>
    <t>Thickness</t>
  </si>
  <si>
    <t>300/H-36-6100-11715/0</t>
  </si>
  <si>
    <t>GSC</t>
  </si>
  <si>
    <t>Geological Survey of Canada</t>
  </si>
  <si>
    <t>300/I-44-6100-11715/0</t>
  </si>
  <si>
    <t>Ave</t>
  </si>
  <si>
    <t>Average</t>
  </si>
  <si>
    <t>300/L-19-6100-11800/0</t>
  </si>
  <si>
    <t>v</t>
  </si>
  <si>
    <t>very</t>
  </si>
  <si>
    <t>300/D-06-6100-11830/0</t>
  </si>
  <si>
    <t>mud</t>
  </si>
  <si>
    <t>mudy</t>
  </si>
  <si>
    <t>300/B-07-6100-11845/0</t>
  </si>
  <si>
    <t>ls</t>
  </si>
  <si>
    <t>limestone</t>
  </si>
  <si>
    <t>300/O-16-6100-11845/0</t>
  </si>
  <si>
    <t>fxl</t>
  </si>
  <si>
    <t>fine cristalisation</t>
  </si>
  <si>
    <t>300/O-25-6100-11845/0</t>
  </si>
  <si>
    <t>vfrac</t>
  </si>
  <si>
    <t>very fractured</t>
  </si>
  <si>
    <t>300/N-06-6100-11915/0</t>
  </si>
  <si>
    <t>sh</t>
  </si>
  <si>
    <t>shale</t>
  </si>
  <si>
    <t>300/E-33-6100-11915/0</t>
  </si>
  <si>
    <t>tt</t>
  </si>
  <si>
    <t>tight, tightly</t>
  </si>
  <si>
    <t>300/I-41-6110-11530/0</t>
  </si>
  <si>
    <t>arg</t>
  </si>
  <si>
    <t>argillaceous</t>
  </si>
  <si>
    <t>300/E-72-6110-11615/0</t>
  </si>
  <si>
    <t>mas</t>
  </si>
  <si>
    <t>massive</t>
  </si>
  <si>
    <t>300/B-69-6110-11630/0</t>
  </si>
  <si>
    <t>mnr</t>
  </si>
  <si>
    <t>minor</t>
  </si>
  <si>
    <t>300/C-38-6110-11645/0</t>
  </si>
  <si>
    <t>foss</t>
  </si>
  <si>
    <t>fossil</t>
  </si>
  <si>
    <t>300/L-10-6110-11730/0</t>
  </si>
  <si>
    <t>fss</t>
  </si>
  <si>
    <t>fine sandstone</t>
  </si>
  <si>
    <t>300/A-70-6110-11745/0</t>
  </si>
  <si>
    <t>calc</t>
  </si>
  <si>
    <t>calcite, calcareous</t>
  </si>
  <si>
    <t>300/K-21-6110-11830/0</t>
  </si>
  <si>
    <t>intgram</t>
  </si>
  <si>
    <t>intergranular</t>
  </si>
  <si>
    <t>300/C-19-6120-11645/0</t>
  </si>
  <si>
    <t>stn</t>
  </si>
  <si>
    <t>stain (ed) (ing)</t>
  </si>
  <si>
    <t>300/C-20-6120-11645/0</t>
  </si>
  <si>
    <t>opn</t>
  </si>
  <si>
    <t>open</t>
  </si>
  <si>
    <t>300/A-40-6120-11645/0</t>
  </si>
  <si>
    <t>vert</t>
  </si>
  <si>
    <t>vertical</t>
  </si>
  <si>
    <t>300/D-47-6120-11645/0</t>
  </si>
  <si>
    <t>frac</t>
  </si>
  <si>
    <t>fractured</t>
  </si>
  <si>
    <t>300/B-75-6120-11715/0</t>
  </si>
  <si>
    <t>crk</t>
  </si>
  <si>
    <t>crack</t>
  </si>
  <si>
    <t>302/I-57-6120-11730/0</t>
  </si>
  <si>
    <t>cem</t>
  </si>
  <si>
    <t>cement</t>
  </si>
  <si>
    <t>300/P-18-6120-11800/0</t>
  </si>
  <si>
    <t>fgr</t>
  </si>
  <si>
    <t>fine grained</t>
  </si>
  <si>
    <t>302/J-74-6120-11800/0</t>
  </si>
  <si>
    <t>m</t>
  </si>
  <si>
    <t>medium</t>
  </si>
  <si>
    <t>300/O-66-6130-11545/0</t>
  </si>
  <si>
    <t>xl</t>
  </si>
  <si>
    <t>crystal (line)</t>
  </si>
  <si>
    <t>300/C-61-6130-11630/0</t>
  </si>
  <si>
    <t>lam</t>
  </si>
  <si>
    <t>lamiated (tion)</t>
  </si>
  <si>
    <t>300/K-33-6130-11645/0</t>
  </si>
  <si>
    <t>mot</t>
  </si>
  <si>
    <t>mottled</t>
  </si>
  <si>
    <t>302/K-33-6130-11645/0</t>
  </si>
  <si>
    <t>pt</t>
  </si>
  <si>
    <t>partly</t>
  </si>
  <si>
    <t>300/D-57-6130-11700/0</t>
  </si>
  <si>
    <t>sl</t>
  </si>
  <si>
    <t>slightly … slate</t>
  </si>
  <si>
    <t>300/K-31-6130-11730/0</t>
  </si>
  <si>
    <t>dns</t>
  </si>
  <si>
    <t>dense</t>
  </si>
  <si>
    <t>300/H-28-6130-11930/0</t>
  </si>
  <si>
    <t>f</t>
  </si>
  <si>
    <t>finely</t>
  </si>
  <si>
    <t>300/K-45-6140-11700/0</t>
  </si>
  <si>
    <t>hrtl</t>
  </si>
  <si>
    <t>horizontal</t>
  </si>
  <si>
    <t>300/I-38-6140-11730/0</t>
  </si>
  <si>
    <t>scat</t>
  </si>
  <si>
    <t>scattered</t>
  </si>
  <si>
    <t>300/J-03-6140-11800/0</t>
  </si>
  <si>
    <t>pyr</t>
  </si>
  <si>
    <t>pyrite</t>
  </si>
  <si>
    <t>300/I-47-6140-11800/0</t>
  </si>
  <si>
    <t>bit</t>
  </si>
  <si>
    <t>bituminous</t>
  </si>
  <si>
    <t>300/H-27-6140-11830/0</t>
  </si>
  <si>
    <t>si</t>
  </si>
  <si>
    <t>silt</t>
  </si>
  <si>
    <t>300/O-15-6140-11845/0</t>
  </si>
  <si>
    <t>300/I-08-6140-11930/0</t>
  </si>
  <si>
    <t>300/D-66-6140-11945/0</t>
  </si>
  <si>
    <t>300/B-41-6150-11645/0</t>
  </si>
  <si>
    <t>300/C-25-6150-11815/0</t>
  </si>
  <si>
    <t>300/M-16-6150-11830/0</t>
  </si>
  <si>
    <t>300/G-41-6150-11830/0</t>
  </si>
  <si>
    <t>300/A-66-6150-11830/0</t>
  </si>
  <si>
    <t>300/A-21-6200-11745/0</t>
  </si>
  <si>
    <t>300/A-36-6200-11745/0</t>
  </si>
  <si>
    <t>300/G-68-6200-11745/0</t>
  </si>
  <si>
    <t>300/M-02-6200-11815/0</t>
  </si>
  <si>
    <t>ID Code</t>
  </si>
  <si>
    <t># of sample in the same well</t>
  </si>
  <si>
    <t>Done (Y/N)</t>
  </si>
  <si>
    <t>Well Name</t>
  </si>
  <si>
    <t>Well ID</t>
  </si>
  <si>
    <t>Lithology</t>
  </si>
  <si>
    <t>Core Number</t>
  </si>
  <si>
    <t>Sample Depth (ft)</t>
  </si>
  <si>
    <t>Sample Depth (m)</t>
  </si>
  <si>
    <t>Sample Length (m)</t>
  </si>
  <si>
    <t>KMax (mD)</t>
  </si>
  <si>
    <t>Sample KMax</t>
  </si>
  <si>
    <t>Porosity (frac)</t>
  </si>
  <si>
    <t>Sample porosity (frac)</t>
  </si>
  <si>
    <t>Grain Density (kg/m3)</t>
  </si>
  <si>
    <t>Bulk Density (kg/m3)</t>
  </si>
  <si>
    <t>Lithology Description</t>
  </si>
  <si>
    <t>Lithology Description (Sample)</t>
  </si>
  <si>
    <t>Sample Depth (m) of the sample</t>
  </si>
  <si>
    <t>Box #</t>
  </si>
  <si>
    <t>HCL reaction</t>
  </si>
  <si>
    <t>Description</t>
  </si>
  <si>
    <t>Test results</t>
  </si>
  <si>
    <t>J-12</t>
  </si>
  <si>
    <t>HB CAMERON RIVER J-12</t>
  </si>
  <si>
    <t>Slave Point (Dslave_pt)</t>
  </si>
  <si>
    <t>Limestone</t>
  </si>
  <si>
    <t>1*</t>
  </si>
  <si>
    <t>-</t>
  </si>
  <si>
    <t>SR-2022-001/J-12-1-3</t>
  </si>
  <si>
    <t>J-12-1-3</t>
  </si>
  <si>
    <t>766,44-766,64</t>
  </si>
  <si>
    <t xml:space="preserve">**J-42 and J-12  possibly mix up... ;J-12-1-4 is is … (See photo J-42-2-4_Ex).                              ****There are 2 J-12-1-8, probably the same sample, one half and one that have been cutted an other time in half, so 1/4 from the original. They have the same lenght and are similar. </t>
  </si>
  <si>
    <t>SR-2022-001/J-12-1-8</t>
  </si>
  <si>
    <t>J-12-1-8</t>
  </si>
  <si>
    <t>776,143-776,292</t>
  </si>
  <si>
    <t>M-73</t>
  </si>
  <si>
    <t>STRATEGIC CAMERON M-73</t>
  </si>
  <si>
    <t>ls,fxl,ppv</t>
  </si>
  <si>
    <t>Fine cristalisation</t>
  </si>
  <si>
    <t>SR-2022-001/M-73-1-7</t>
  </si>
  <si>
    <t>M-73-1-7</t>
  </si>
  <si>
    <t>1350,63-1350,82</t>
  </si>
  <si>
    <t>7 of 16</t>
  </si>
  <si>
    <t>2*</t>
  </si>
  <si>
    <t>ls,fxl,vfrac</t>
  </si>
  <si>
    <t>Very fractured</t>
  </si>
  <si>
    <t>SR-2022-001/M-73-2-9</t>
  </si>
  <si>
    <t>M-73-2-9</t>
  </si>
  <si>
    <t>1368,58-1368,75</t>
  </si>
  <si>
    <t>9 of 15</t>
  </si>
  <si>
    <t>J-42</t>
  </si>
  <si>
    <t>HOME KAKISA RIVER J-42</t>
  </si>
  <si>
    <t>ls,sh,vfrac</t>
  </si>
  <si>
    <t>Ic</t>
  </si>
  <si>
    <t>Shale, very fractured</t>
  </si>
  <si>
    <t>SR-2022-001/J-42-1-8</t>
  </si>
  <si>
    <t>J-42-1-8</t>
  </si>
  <si>
    <t>1467-1467,2</t>
  </si>
  <si>
    <t>8 of 8</t>
  </si>
  <si>
    <t>ls,sh</t>
  </si>
  <si>
    <t>Shale</t>
  </si>
  <si>
    <t>SR-2022-001/J-42-2-4</t>
  </si>
  <si>
    <t>J-42-2-4</t>
  </si>
  <si>
    <t>1472,1-1472,3</t>
  </si>
  <si>
    <t>4 of 10</t>
  </si>
  <si>
    <t>Gray, Massive</t>
  </si>
  <si>
    <t>**J-42 and J-12 possibly mix up…; J-12-1-4 is … ((See photo J-42-2-4_Ex)</t>
  </si>
  <si>
    <t>G-21</t>
  </si>
  <si>
    <t>HOME SILT LAKE SOUTH G-21</t>
  </si>
  <si>
    <t>ls,tt,ptsl,arg,hfrac</t>
  </si>
  <si>
    <t>ls,tt,foss,mnr,ptsl</t>
  </si>
  <si>
    <t>Argilaceous, highly fractured</t>
  </si>
  <si>
    <t>SR-2022-001/G-21-1-7</t>
  </si>
  <si>
    <t>G-21-1-7</t>
  </si>
  <si>
    <t>1498,51-1498,81</t>
  </si>
  <si>
    <t>7 of 13</t>
  </si>
  <si>
    <t>** (See comments) Gray, +2cm shapes paler thant the matrix(non-adjoining). The interval 1m above is argilaceous and highly fractured (1496m to 1490m  marked on the box, that would be the Muskawa formation). The data for 1498,5m from the box and the data doesn't correlate exactly. Or the sample interval would be the extremity of Muskawa formation or the transition between Slave Point and Muskawa.</t>
  </si>
  <si>
    <t>This interval is supposed to be Muskawa formation…</t>
  </si>
  <si>
    <t>ls,mas,mnr,foss</t>
  </si>
  <si>
    <t>Massive, minor fossils</t>
  </si>
  <si>
    <t>SR-2022-001/G-21-1-4</t>
  </si>
  <si>
    <t>G-21-1-4</t>
  </si>
  <si>
    <t>1510,9-1511,08</t>
  </si>
  <si>
    <t>4 of 7</t>
  </si>
  <si>
    <t xml:space="preserve">Gray, Massive. +2cm shapes paler thant the matrix (non-adjoining). Argillaceous at the ends that seems to be related to stylolite. </t>
  </si>
  <si>
    <t>H-64</t>
  </si>
  <si>
    <t>HOME SILT LAKE H-64</t>
  </si>
  <si>
    <t>fss,calc</t>
  </si>
  <si>
    <t>calc,sh,ls</t>
  </si>
  <si>
    <t xml:space="preserve">Calcite </t>
  </si>
  <si>
    <t>SR-2022-001/H-64-1-1</t>
  </si>
  <si>
    <t>H-64-1-1</t>
  </si>
  <si>
    <t>1514,25-1514,45</t>
  </si>
  <si>
    <t>Box 1 of 1</t>
  </si>
  <si>
    <t xml:space="preserve">Gray, Calcite. Some 1mm cavities, Stylolite that seems to induce fractures. Differents shapes and sizes rounded and paler that are non-adjoining in the matrix. </t>
  </si>
  <si>
    <t>fss,calc,hfrac</t>
  </si>
  <si>
    <t>Calcite, fractured</t>
  </si>
  <si>
    <t>SR-2022-001/H-64-1-13</t>
  </si>
  <si>
    <t>H-64-1-13</t>
  </si>
  <si>
    <t>1528,25-1528,4</t>
  </si>
  <si>
    <t>13 of 16</t>
  </si>
  <si>
    <t>Gray, Calcite, Massive.</t>
  </si>
  <si>
    <t>E-02</t>
  </si>
  <si>
    <t>SUNCOR SWEDE E-02</t>
  </si>
  <si>
    <t>ls,intgran,sty,vfrac</t>
  </si>
  <si>
    <t>ls,intgran,ppv,foss</t>
  </si>
  <si>
    <t>Intergranular, stylolite, very fractured</t>
  </si>
  <si>
    <t>SR-2022-001/E-02-1-3</t>
  </si>
  <si>
    <t>E-02-1-3</t>
  </si>
  <si>
    <t>1380,5-1380,7</t>
  </si>
  <si>
    <t>3 of 17</t>
  </si>
  <si>
    <t>Massive, Stylolite.</t>
  </si>
  <si>
    <t>ls,intgran,vfrac</t>
  </si>
  <si>
    <t>ls,intgran,foss</t>
  </si>
  <si>
    <t>Intergranular, very fractured</t>
  </si>
  <si>
    <t>SR-2022-001/E-02-1-7</t>
  </si>
  <si>
    <t>E-02-1-7</t>
  </si>
  <si>
    <t>1383,75-1383,93</t>
  </si>
  <si>
    <t>7 of 17</t>
  </si>
  <si>
    <t>D-66(2)</t>
  </si>
  <si>
    <t>NWT ESCARPMENT LAKE NO.2(D-66)</t>
  </si>
  <si>
    <t>crk,sh,dns</t>
  </si>
  <si>
    <t>Dense, shale</t>
  </si>
  <si>
    <t>SR-2022-001/D-66(2)-1-1</t>
  </si>
  <si>
    <t>D-66(2)-1-1</t>
  </si>
  <si>
    <t>402,2,402,4</t>
  </si>
  <si>
    <t>* Gray, Dense, Shale?</t>
  </si>
  <si>
    <t>There are 2 SR-2022-001/D-66-1-1, please see the picture to see wich one is D-66(1) and D-66(2)</t>
  </si>
  <si>
    <t>4*</t>
  </si>
  <si>
    <t>crk,vug,sl,intgran,stn</t>
  </si>
  <si>
    <t>crk,intgran,stn</t>
  </si>
  <si>
    <t>vuggy, slightly intergranular, stained</t>
  </si>
  <si>
    <t>SR-2022-001/D-66(2)-4-1</t>
  </si>
  <si>
    <t>D-66(2)-4-1</t>
  </si>
  <si>
    <t>417,8-418</t>
  </si>
  <si>
    <t>Massive, Brownish</t>
  </si>
  <si>
    <t>A-77</t>
  </si>
  <si>
    <t>NWT ESCARPMENT LAKE NO.3(A-77)</t>
  </si>
  <si>
    <t>3*</t>
  </si>
  <si>
    <t>opn,vert,frac,sl,intgran</t>
  </si>
  <si>
    <t>crk,sl,intgran</t>
  </si>
  <si>
    <t xml:space="preserve">Open vertical fracture, slightly intergranular </t>
  </si>
  <si>
    <t>SR-2022-001/A-77-3-1</t>
  </si>
  <si>
    <t>A-77-3-1</t>
  </si>
  <si>
    <t>421,03-421,23</t>
  </si>
  <si>
    <t>crk,sl,intgran,stn</t>
  </si>
  <si>
    <t>Intergranular, stained</t>
  </si>
  <si>
    <t>SR-2022-001/A-77-5-2</t>
  </si>
  <si>
    <t>A-77-5-2</t>
  </si>
  <si>
    <t>423,16-423,29</t>
  </si>
  <si>
    <t>Microporous, Intergranular, Gray to brownish</t>
  </si>
  <si>
    <t>K-24</t>
  </si>
  <si>
    <t>CPOG CHEVRON TATHLINA K-24</t>
  </si>
  <si>
    <t>i ppv sty f</t>
  </si>
  <si>
    <t>scattered ppv</t>
  </si>
  <si>
    <t>Fine stylolite</t>
  </si>
  <si>
    <t>SR-2022-001/K-24-1-5</t>
  </si>
  <si>
    <t>K-24-1-5</t>
  </si>
  <si>
    <t>884-884,2</t>
  </si>
  <si>
    <t>5 of 7</t>
  </si>
  <si>
    <t>dense f</t>
  </si>
  <si>
    <t>Dense</t>
  </si>
  <si>
    <t>SR-2022-001/K-24-1-6</t>
  </si>
  <si>
    <t>K-24-1-6</t>
  </si>
  <si>
    <t>886,1-886,3</t>
  </si>
  <si>
    <t>6 of 7</t>
  </si>
  <si>
    <t>Stylolite (some associated with fractures), Fractures</t>
  </si>
  <si>
    <t>C-19(1)</t>
  </si>
  <si>
    <t>NWT DESMARAIS LAKE NO.1(C-19)</t>
  </si>
  <si>
    <t>crk,sl,vug</t>
  </si>
  <si>
    <t>SR-2022-001/C-19(1)-2-2</t>
  </si>
  <si>
    <t>C-19(1)-2-2</t>
  </si>
  <si>
    <t>478,98-479,15</t>
  </si>
  <si>
    <t>There are 2 SR-2022-001/C-19-2-2, please see the picture to see wich one is C-19(1) and C-19(2)</t>
  </si>
  <si>
    <t>opn,vert,frac,sl,vug,intgran</t>
  </si>
  <si>
    <t>crk,intgran</t>
  </si>
  <si>
    <t xml:space="preserve">Open vertical fracture, slightly vuggy, intergranular </t>
  </si>
  <si>
    <t>SR-2022-001/C-19(1)-2-3</t>
  </si>
  <si>
    <t>C-19(1)-2-3</t>
  </si>
  <si>
    <t>479,6-479,8</t>
  </si>
  <si>
    <t>L-69</t>
  </si>
  <si>
    <t>CALSTAN IMPERIAL BOUVIER L-69</t>
  </si>
  <si>
    <t>ls,intgran,vug,vert</t>
  </si>
  <si>
    <t>ls,vug</t>
  </si>
  <si>
    <t xml:space="preserve">Intergranular, vuggy, </t>
  </si>
  <si>
    <t>SR-2022-001/L-69-1-2</t>
  </si>
  <si>
    <t>L-69-1-2</t>
  </si>
  <si>
    <t>913,18-913,34</t>
  </si>
  <si>
    <t>2 of 9</t>
  </si>
  <si>
    <t>ls,sl,intgran</t>
  </si>
  <si>
    <t>slightly intergranular</t>
  </si>
  <si>
    <t>SR-2022-001/L-69-1-9</t>
  </si>
  <si>
    <t>L-69-1-9</t>
  </si>
  <si>
    <t>923-923,2</t>
  </si>
  <si>
    <t>9 of 9</t>
  </si>
  <si>
    <t xml:space="preserve">Porous, Stylolite, Small width(Carrot already cut in 2 and small in width). </t>
  </si>
  <si>
    <t>O-16</t>
  </si>
  <si>
    <t>BRIGGS RABBIT LAKE NO.1(O-16)</t>
  </si>
  <si>
    <t>Slightly vuggy</t>
  </si>
  <si>
    <t>SR-2022-001/O-16-1-1</t>
  </si>
  <si>
    <t>O-16-1-1</t>
  </si>
  <si>
    <t>726,8-726,98</t>
  </si>
  <si>
    <t>2* &gt;1</t>
  </si>
  <si>
    <t>SR-2022-001/O-16-1-11</t>
  </si>
  <si>
    <t>O-16-1-11</t>
  </si>
  <si>
    <t>741,7-741,9</t>
  </si>
  <si>
    <t>Vuggy, Stylolite, Vertical fracture, Alternation of dark gray bedding(5cm thickness), with a lighter bedding(5cm), **It's Core 1 instead of 2.</t>
  </si>
  <si>
    <t>C-19(2)</t>
  </si>
  <si>
    <t>NWT DEEP BAY NO.2(C-19)</t>
  </si>
  <si>
    <t>crk,vug,intgran,stn</t>
  </si>
  <si>
    <t>vuggy, intergranular, stained</t>
  </si>
  <si>
    <t>SR-2022-001/C-19(2)-1-2</t>
  </si>
  <si>
    <t>C-19(2)-1-2</t>
  </si>
  <si>
    <t>109-109,18</t>
  </si>
  <si>
    <t>crk,sl,vug,intgran,stn</t>
  </si>
  <si>
    <t>Slightly vuggy, intergranular, stained</t>
  </si>
  <si>
    <t>SR-2022-001/C-19(2)-2-2</t>
  </si>
  <si>
    <t>C-19(2)-2-2</t>
  </si>
  <si>
    <t>114,1-114,3</t>
  </si>
  <si>
    <t>D-47</t>
  </si>
  <si>
    <t>NWT DEEP BAY NO.1(D-47)</t>
  </si>
  <si>
    <t>5*</t>
  </si>
  <si>
    <t>intgran,stn</t>
  </si>
  <si>
    <t>SR-2022-001/D-47-5-2</t>
  </si>
  <si>
    <t>D-47-5-2</t>
  </si>
  <si>
    <t>147,67-147,84</t>
  </si>
  <si>
    <t xml:space="preserve">Rounded cm pale inclusions. Gray, Stained (Brownish). </t>
  </si>
  <si>
    <t>8*</t>
  </si>
  <si>
    <t>SR-2022-001/D-47-7-6</t>
  </si>
  <si>
    <t>D-47-7-6</t>
  </si>
  <si>
    <t>166,08-166,24</t>
  </si>
  <si>
    <t xml:space="preserve">Stylolites. Gray, Stained (Brownish). </t>
  </si>
  <si>
    <t>K-18</t>
  </si>
  <si>
    <t>BRIGGS N.E.TATHLINA LAKE NO.2(K-18)</t>
  </si>
  <si>
    <t>Watt Montain (Dwatt_mtn)</t>
  </si>
  <si>
    <t>SR-2022-001/K-18-1-3</t>
  </si>
  <si>
    <t>K-18-1-3</t>
  </si>
  <si>
    <t>619,62-619,77</t>
  </si>
  <si>
    <t xml:space="preserve"> 3 of 5</t>
  </si>
  <si>
    <t>Not Shale. Cracked, Intergranular, Stylolite, Detritical rounded clast (fossil?)    ***Possibly part of the Slave Point, near the transition of Slave Point to Wattt Montain</t>
  </si>
  <si>
    <t>***Not Shale. Possibly part of the Slave Point(end), near the transition of Slave Point to Wattt Montain</t>
  </si>
  <si>
    <t>Intergranular</t>
  </si>
  <si>
    <t>SR-2022-001/K-18-1-5</t>
  </si>
  <si>
    <t>K-18-1-5</t>
  </si>
  <si>
    <t>622,53 - 622,72</t>
  </si>
  <si>
    <t xml:space="preserve"> 5 of 5</t>
  </si>
  <si>
    <t>***Not Shale. Possibly part of the SulphurePoint(beginning), near the transition of Slave Point to Wattt Montain</t>
  </si>
  <si>
    <t>C-27</t>
  </si>
  <si>
    <t>BRIGGS N.E.TATHLINA LAKE NO.1(C-27)</t>
  </si>
  <si>
    <t>crk,sl,vug,sl,intgran,stn</t>
  </si>
  <si>
    <t>slightly vuggy, slightly intergranular, stained</t>
  </si>
  <si>
    <t>SR-2022-001/C-27-1-1</t>
  </si>
  <si>
    <t>C-27-1-1</t>
  </si>
  <si>
    <t>655,7-655,88</t>
  </si>
  <si>
    <t>*Not shale, Big stylolite, Seems to have the shape of fossiliferous shells. Vuggy, Intergranular.</t>
  </si>
  <si>
    <t>*Not Shale</t>
  </si>
  <si>
    <t>SR-2022-001/C-27-1-2</t>
  </si>
  <si>
    <t>C-27-1-2</t>
  </si>
  <si>
    <t>656,45-656,6</t>
  </si>
  <si>
    <t>6*</t>
  </si>
  <si>
    <t>vert,crk,intgran,stn</t>
  </si>
  <si>
    <t>SR-2022-001/O-16-4-1</t>
  </si>
  <si>
    <t>O-16-4-1</t>
  </si>
  <si>
    <t>783,6-783,7</t>
  </si>
  <si>
    <t xml:space="preserve">Many whitish detritic inclusion. </t>
  </si>
  <si>
    <t>11*</t>
  </si>
  <si>
    <t>opn,vfrac,intgran,stn</t>
  </si>
  <si>
    <t>(Open) Very fractured, intergranular, stained</t>
  </si>
  <si>
    <t>SR-2022-001/D-47-11-2</t>
  </si>
  <si>
    <t>D-47-11-2</t>
  </si>
  <si>
    <t>189,6-189,66</t>
  </si>
  <si>
    <t>Sulphur Point (Dsulp_pt)</t>
  </si>
  <si>
    <t>Dolomite</t>
  </si>
  <si>
    <t>ls,fxl,arg</t>
  </si>
  <si>
    <t>Argilaceous</t>
  </si>
  <si>
    <t>SR-2022-001/M-73-3-8</t>
  </si>
  <si>
    <t>M-73-3-8</t>
  </si>
  <si>
    <t>1405-1405,18</t>
  </si>
  <si>
    <t>8 of 9</t>
  </si>
  <si>
    <t xml:space="preserve">Stylolites, Very porous. Fine cristalisation. </t>
  </si>
  <si>
    <t>dol,fxl,vug,crk</t>
  </si>
  <si>
    <t>Dolomite, vuggy</t>
  </si>
  <si>
    <t>SR-2022-001/M-73-4-5</t>
  </si>
  <si>
    <t>M-73-4-5</t>
  </si>
  <si>
    <t>1411,7-1411,86</t>
  </si>
  <si>
    <t>5 of 17</t>
  </si>
  <si>
    <t>K-74</t>
  </si>
  <si>
    <t>STRATEGIC CAMERON K-74</t>
  </si>
  <si>
    <t>ls,vfxl,arg,lam,frac</t>
  </si>
  <si>
    <t>Argilaceous, laminated, fracture</t>
  </si>
  <si>
    <t>SR-2022-001/K-74-1-2</t>
  </si>
  <si>
    <t>K-74-1-2</t>
  </si>
  <si>
    <t>1422,1-1422,3</t>
  </si>
  <si>
    <t>2 of 12</t>
  </si>
  <si>
    <t>dol,vfxl,ppv,frac</t>
  </si>
  <si>
    <t>dol,vfxl,arg,lam,pyr,frac</t>
  </si>
  <si>
    <t>Dolomite, fracture</t>
  </si>
  <si>
    <t>SR-2022-001/K-74-1-11</t>
  </si>
  <si>
    <t>K-74-1-11</t>
  </si>
  <si>
    <t>1431,84-1432</t>
  </si>
  <si>
    <t>11 of 12</t>
  </si>
  <si>
    <t>***Is written K-74-1-13 on the sample…</t>
  </si>
  <si>
    <t>C-75</t>
  </si>
  <si>
    <t>STRATEGIC CAMERON C-75</t>
  </si>
  <si>
    <t>ls,vfxl</t>
  </si>
  <si>
    <t>SR-2022-001/C-75-1-2</t>
  </si>
  <si>
    <t>C-75-1-2</t>
  </si>
  <si>
    <t>1420,7-1420,9</t>
  </si>
  <si>
    <t>Small diameter</t>
  </si>
  <si>
    <t>dol,vfxl,vug</t>
  </si>
  <si>
    <t>dol,vfxl,vug,bur</t>
  </si>
  <si>
    <t>SR-2022-001/C-75-2-4</t>
  </si>
  <si>
    <t>C-75-2-4</t>
  </si>
  <si>
    <t>1430,6-1430,8</t>
  </si>
  <si>
    <t>F-75</t>
  </si>
  <si>
    <t>STRATEGIC CAMERON F-75</t>
  </si>
  <si>
    <t>dol,vfxl,mld,calc,pyr,frac</t>
  </si>
  <si>
    <t>dol,vf-m,xl,mld,vfrac</t>
  </si>
  <si>
    <t>Dolomite, calcite, pyrite, fractured</t>
  </si>
  <si>
    <t>SR-2022-001/F-75-2-2</t>
  </si>
  <si>
    <t>F-75-2-2</t>
  </si>
  <si>
    <t>1420,74-1420,85</t>
  </si>
  <si>
    <t>2 of 11</t>
  </si>
  <si>
    <t>dol,vfxl,ppv,sty,hfrac</t>
  </si>
  <si>
    <t>Dolomite, stylolite, highly fractured</t>
  </si>
  <si>
    <t>SR-2022-001/F-75-2-9</t>
  </si>
  <si>
    <t>F-75-2-9</t>
  </si>
  <si>
    <t>1428,2-1482,4</t>
  </si>
  <si>
    <t>9 of 11</t>
  </si>
  <si>
    <t>J-04</t>
  </si>
  <si>
    <t>STRATEGIC CAMERON J-04</t>
  </si>
  <si>
    <t>dol,vfxl,ppv,pyr</t>
  </si>
  <si>
    <t>Dolomite, pyrite</t>
  </si>
  <si>
    <t>SR-2022-001/J-04-2-5</t>
  </si>
  <si>
    <t>J-04-2-5</t>
  </si>
  <si>
    <t>1417,37-1417,57</t>
  </si>
  <si>
    <t>5 of 11</t>
  </si>
  <si>
    <t>dol,vfxl,ppv,sty,frac</t>
  </si>
  <si>
    <t>Dolomite, stylolite</t>
  </si>
  <si>
    <t>SR-2022-001/J-04-2-9</t>
  </si>
  <si>
    <t>J-04-2-9</t>
  </si>
  <si>
    <t>1422,32-1422,48</t>
  </si>
  <si>
    <t>Stylolites, Lamination.</t>
  </si>
  <si>
    <t>A-52</t>
  </si>
  <si>
    <t>STRATEGIC SWEDE A-52</t>
  </si>
  <si>
    <t>dol,vf-fxl,vug</t>
  </si>
  <si>
    <t>SR-2022-001/A-52-1-15</t>
  </si>
  <si>
    <t>A-52-1-15</t>
  </si>
  <si>
    <t>1378,95-1379,11</t>
  </si>
  <si>
    <t>15 of 16</t>
  </si>
  <si>
    <t>dol,vfxl,arg</t>
  </si>
  <si>
    <t>Dolomite, argilaceous</t>
  </si>
  <si>
    <t>SR-2022-001/A-52-2-3</t>
  </si>
  <si>
    <t>A-52-2-3</t>
  </si>
  <si>
    <t>1383,9-1384,10</t>
  </si>
  <si>
    <t>3 of 9</t>
  </si>
  <si>
    <t>SR-2022-001/K-18-2-3</t>
  </si>
  <si>
    <t>K-18-2-3</t>
  </si>
  <si>
    <t>626,06-626,2</t>
  </si>
  <si>
    <t>3 of 6</t>
  </si>
  <si>
    <t>slightly intergranular, stained</t>
  </si>
  <si>
    <t>SR-2022-001/K-18-2-5</t>
  </si>
  <si>
    <t>K-18-2-5</t>
  </si>
  <si>
    <t>629,82-630</t>
  </si>
  <si>
    <t>6 of 6</t>
  </si>
  <si>
    <t>Stylolite, Fractured, Intergranular.</t>
  </si>
  <si>
    <t>SR-2022-001/C-27-2-5</t>
  </si>
  <si>
    <t>C-27-2-5</t>
  </si>
  <si>
    <t>661,7-661,9</t>
  </si>
  <si>
    <t>Stylolite at one end. Vuggy. Intergranular. Porous.</t>
  </si>
  <si>
    <t>SR-2022-001/C-27-2-10</t>
  </si>
  <si>
    <t>C-27-2-10</t>
  </si>
  <si>
    <t>667,66-667,8</t>
  </si>
  <si>
    <t>J-53</t>
  </si>
  <si>
    <t>BRIGGS TATHLINA LAKE NO.7(J-53)</t>
  </si>
  <si>
    <t>1* -&gt;2</t>
  </si>
  <si>
    <t>SR-2022-001/J-53-2-3-A</t>
  </si>
  <si>
    <t>J-53-2-3-A</t>
  </si>
  <si>
    <t>766,27-766,45</t>
  </si>
  <si>
    <t>Cracked, Vuggy, Porous (Pores 1-2mm disseminated and sometimes partly filled with very fine grains). Horizon more porous and rich in sulphides (pyrites concentrated in the pores)</t>
  </si>
  <si>
    <t>Pay attention to their numbers because they are in the same box. Also it's written core 1 in the data but it's core 2.</t>
  </si>
  <si>
    <t>1* -&gt; 2</t>
  </si>
  <si>
    <t>SR-2022-001/J-53-2-3-B</t>
  </si>
  <si>
    <t>J-53-2-3-B</t>
  </si>
  <si>
    <t>766,91-767,08</t>
  </si>
  <si>
    <t>sl,vug,intgran,stn</t>
  </si>
  <si>
    <t>SR-2022-001/D-47-11-6</t>
  </si>
  <si>
    <t>D-47-11-6</t>
  </si>
  <si>
    <t>195,5-195,7</t>
  </si>
  <si>
    <t>12*</t>
  </si>
  <si>
    <t>opn,frac,sl,vug,intgran,stn</t>
  </si>
  <si>
    <t>sl,vug,stn</t>
  </si>
  <si>
    <t>Fractured (open), slightly vuggy, intergranular, stain</t>
  </si>
  <si>
    <t>SR-2022-001/D-47-12-1</t>
  </si>
  <si>
    <t>D-47-12-1</t>
  </si>
  <si>
    <t>197,55-197,75</t>
  </si>
  <si>
    <t>O-66</t>
  </si>
  <si>
    <t>KORE SULPHUR BAY NO.1(O-66)</t>
  </si>
  <si>
    <t>ppv</t>
  </si>
  <si>
    <t>sv,intgran,frac</t>
  </si>
  <si>
    <t>SR-2022-001/O-66-1-20</t>
  </si>
  <si>
    <t>O-66-1-20</t>
  </si>
  <si>
    <t>31,4-31,6</t>
  </si>
  <si>
    <t>Very ambiguous depth, the outside and the inside of the boxes do not indicate the same depth, therefore can vary from that written up to approx. + than 5 feet</t>
  </si>
  <si>
    <t>sl,vug</t>
  </si>
  <si>
    <t>SR-2022-001/O-66-1-24</t>
  </si>
  <si>
    <t>O-66-1-24</t>
  </si>
  <si>
    <t>38,4-38,7</t>
  </si>
  <si>
    <t>J-26</t>
  </si>
  <si>
    <t>MURPHY-CANADA ALEXANDRA FALLS NO.2(J-26)</t>
  </si>
  <si>
    <t>Muskeg  (Dmuskeg)</t>
  </si>
  <si>
    <t>Anhydrite/Dolomite</t>
  </si>
  <si>
    <t>r1 si sv a</t>
  </si>
  <si>
    <t>SR-2022-001/J-26-2-3</t>
  </si>
  <si>
    <t>J-26-2-3</t>
  </si>
  <si>
    <t>725,37-725,55</t>
  </si>
  <si>
    <t>dol si a</t>
  </si>
  <si>
    <t>SR-2022-001/J-26-3-7</t>
  </si>
  <si>
    <t>J-26-3-7</t>
  </si>
  <si>
    <t>760,6-760,8</t>
  </si>
  <si>
    <t>7 of 11</t>
  </si>
  <si>
    <t>C-22</t>
  </si>
  <si>
    <t>PAN AM ANDEX CAMERON C-22</t>
  </si>
  <si>
    <t>ppv i/ hf</t>
  </si>
  <si>
    <t>anhydritic</t>
  </si>
  <si>
    <t>SR-2022-001/C-22-1-5</t>
  </si>
  <si>
    <t>C-22-1-5</t>
  </si>
  <si>
    <t>1490,56-1490,76</t>
  </si>
  <si>
    <t>5 of 16</t>
  </si>
  <si>
    <t>ppv i</t>
  </si>
  <si>
    <t>SR-2022-001/C-22-1-6</t>
  </si>
  <si>
    <t>C-22-1-6</t>
  </si>
  <si>
    <t>1491,42-1491,62</t>
  </si>
  <si>
    <t>6 of 16</t>
  </si>
  <si>
    <t xml:space="preserve">Lamination/bedding. </t>
  </si>
  <si>
    <t>I-74</t>
  </si>
  <si>
    <t>STRATEGIC CAMERON I-74</t>
  </si>
  <si>
    <t>NA</t>
  </si>
  <si>
    <t>dol,mas,lam,foss,pyr,anhy</t>
  </si>
  <si>
    <t>Dolomite, massive, laminated, fossiliferous, pyrite, anhydric</t>
  </si>
  <si>
    <t>SR-2022-001/I-74-2-4</t>
  </si>
  <si>
    <t>I-74-2-4</t>
  </si>
  <si>
    <t>1425,9/1426,1</t>
  </si>
  <si>
    <t>4 of 20</t>
  </si>
  <si>
    <t>Dolomite, medium cristalised, laminated, bitminoue</t>
  </si>
  <si>
    <t>SR-2022-001/I-74-2-8</t>
  </si>
  <si>
    <t>I-74-2-8</t>
  </si>
  <si>
    <t>1429,9-1430,1</t>
  </si>
  <si>
    <t>8 of 20</t>
  </si>
  <si>
    <t>M-49</t>
  </si>
  <si>
    <t>STRATEGIC CAMERON M-49</t>
  </si>
  <si>
    <t>Keg River     (Dkeg_rv)</t>
  </si>
  <si>
    <t>dol,vf-fxl,vug,frac</t>
  </si>
  <si>
    <t>dol,vf-fxl,sty,frac</t>
  </si>
  <si>
    <t>Dolomite, scattered, fractured</t>
  </si>
  <si>
    <t>SR-2022-001/M-49-1-6</t>
  </si>
  <si>
    <t>M-49-1-6</t>
  </si>
  <si>
    <t>1463,1-1463,28</t>
  </si>
  <si>
    <t>6 of 12</t>
  </si>
  <si>
    <t>dol,vf-fxl,scat,ppv,sty,frac</t>
  </si>
  <si>
    <t>dol,vf-fxl,vug,sty,frac</t>
  </si>
  <si>
    <t>Dolomite, scattered, fractured, stylolite</t>
  </si>
  <si>
    <t>SR-2022-001/M-49-1-10</t>
  </si>
  <si>
    <t>M-49-1-10</t>
  </si>
  <si>
    <t>1467,59-1467,77</t>
  </si>
  <si>
    <t>10 of 12</t>
  </si>
  <si>
    <t>SR-2022-001/A-52-3-2</t>
  </si>
  <si>
    <t>A-52-3-2</t>
  </si>
  <si>
    <t>1479,35-1479,55</t>
  </si>
  <si>
    <t>2 of 17</t>
  </si>
  <si>
    <t>Gray, Lamination, Horizontal fracture</t>
  </si>
  <si>
    <t>dol,vf-fxl,vug,sty</t>
  </si>
  <si>
    <t>Dolomite, vuggy, stylolite</t>
  </si>
  <si>
    <t>SR-2022-001/A-52-3-13</t>
  </si>
  <si>
    <t>A-52-3-13</t>
  </si>
  <si>
    <t>1491,05-1491,25</t>
  </si>
  <si>
    <t>13 of 17</t>
  </si>
  <si>
    <t>hrtl,crk,intgran,vug,stn</t>
  </si>
  <si>
    <t>crk,sl,intgran,sl,vug,stn</t>
  </si>
  <si>
    <t>horizontal, Intergranular, vuggy, stained</t>
  </si>
  <si>
    <t>SR-2022-001/K-18-4-1</t>
  </si>
  <si>
    <t>K-18-4-1</t>
  </si>
  <si>
    <t>742,49-742,69</t>
  </si>
  <si>
    <t>1 of 6</t>
  </si>
  <si>
    <t>SR-2022-001/K-18-4-5</t>
  </si>
  <si>
    <t>K-18-4-5</t>
  </si>
  <si>
    <t>746,76-746,96</t>
  </si>
  <si>
    <t>5 of 6</t>
  </si>
  <si>
    <t>Stylolite, Intergranular, Cracked. Argillaceous black end.</t>
  </si>
  <si>
    <t>D-34</t>
  </si>
  <si>
    <t>BRIGGS NORTHEAST TATHLINA LAKE NO.9(D-34)</t>
  </si>
  <si>
    <t>dns,ns</t>
  </si>
  <si>
    <t>SR-2022-001/D-34-5-5</t>
  </si>
  <si>
    <t>D-34-5-5</t>
  </si>
  <si>
    <t>762,43-762,61</t>
  </si>
  <si>
    <t>Dense, Massive, Porous (Micropore).   (No Data)</t>
  </si>
  <si>
    <t>opn,vfrac,vug,intgran,stn</t>
  </si>
  <si>
    <t>Very fractured, vuggy, intergranular, stained</t>
  </si>
  <si>
    <t>SR-2022-001/D-34-6-1</t>
  </si>
  <si>
    <t>D-34-6-1</t>
  </si>
  <si>
    <t>765-765,2</t>
  </si>
  <si>
    <t>D-06</t>
  </si>
  <si>
    <t>BRIGGS FOETUS LAKE NO.1 (D-06)</t>
  </si>
  <si>
    <t>7*</t>
  </si>
  <si>
    <t>vert,crk,sl,intgran,stn</t>
  </si>
  <si>
    <t>SR-2022-001/D-06-7-56</t>
  </si>
  <si>
    <t>D-06-7-56</t>
  </si>
  <si>
    <t>762,3-762,48</t>
  </si>
  <si>
    <t xml:space="preserve">Dense, Fine grains (almost 1mm), Grey, Barely mm pores.    </t>
  </si>
  <si>
    <t>( It goes from wooden boxes to cardboard to wooden boxes. Graduelles change towards darker brown which is odd at first sight, but which is what has very high values, 1st sample taken at the most representative of the sequences and the 2nd in the brown which has a different aspect on a horizon of a bit more than 1m.)</t>
  </si>
  <si>
    <t>opn,vfrac,sl,intgran,stn</t>
  </si>
  <si>
    <t>(Opended) Very fractured, slightly intergranular, stained</t>
  </si>
  <si>
    <t>SR-2022-001/D-06-7-57</t>
  </si>
  <si>
    <t>D-06-7-57</t>
  </si>
  <si>
    <t>763,6-763,8</t>
  </si>
  <si>
    <t>H-28</t>
  </si>
  <si>
    <t>GULF ET AL REDKNIFE H-28</t>
  </si>
  <si>
    <t>Horn Plateau (Dhornplat)</t>
  </si>
  <si>
    <t>SR-2022-001/H-28-1-1</t>
  </si>
  <si>
    <t>H-28-1-1</t>
  </si>
  <si>
    <t>431,2-431,4</t>
  </si>
  <si>
    <t>1 of 9</t>
  </si>
  <si>
    <t>SR-2022-001/H-28-1-7</t>
  </si>
  <si>
    <t>H-28-1-7</t>
  </si>
  <si>
    <t>438,58-438,78</t>
  </si>
  <si>
    <t>7 of 9</t>
  </si>
  <si>
    <t>D-66(1)</t>
  </si>
  <si>
    <t>HORN R DECALTA ET AL TROUT D-66</t>
  </si>
  <si>
    <t>i sv</t>
  </si>
  <si>
    <t>i ppv</t>
  </si>
  <si>
    <t>SR-2022-001/D-66(01)-1-1</t>
  </si>
  <si>
    <t>D-66(1)-1-1</t>
  </si>
  <si>
    <t>462,5-462,68</t>
  </si>
  <si>
    <t xml:space="preserve">SR-2022-001/D-66(01)-1-3 </t>
  </si>
  <si>
    <t>D-66(1)-1-3</t>
  </si>
  <si>
    <t>465,06-465,19</t>
  </si>
  <si>
    <t>Nahanni (Dnahanni)</t>
  </si>
  <si>
    <t>crk,vug</t>
  </si>
  <si>
    <t>vuggy</t>
  </si>
  <si>
    <t>SR-2022-001/C-19(1)-3-1</t>
  </si>
  <si>
    <t>C-19(1)-3-1</t>
  </si>
  <si>
    <t>655,44-655,6</t>
  </si>
  <si>
    <t>SR-2022-001/C-19(1)-3-2</t>
  </si>
  <si>
    <t>C-19(1)-3-2</t>
  </si>
  <si>
    <t>656,3-656,43</t>
  </si>
  <si>
    <t>Small pale crystalline inclusions</t>
  </si>
  <si>
    <t>A-70</t>
  </si>
  <si>
    <t>CDR CPOG CHEVRON MILLS LAKE A-70</t>
  </si>
  <si>
    <t>intgran</t>
  </si>
  <si>
    <t>intgran,anhy,sty</t>
  </si>
  <si>
    <t>SR-2022-001/A-70-2-4</t>
  </si>
  <si>
    <t>A-70-2-4</t>
  </si>
  <si>
    <t>687,6-687,8</t>
  </si>
  <si>
    <t xml:space="preserve">Stain (Brownish to gray), Lamination at one end. </t>
  </si>
  <si>
    <t>SR-2022-001/A-70-2-5</t>
  </si>
  <si>
    <t>A-70-2-5</t>
  </si>
  <si>
    <t>689,3-689,5</t>
  </si>
  <si>
    <t>Cracked ( Vertical long crack on fresh surface and on the back), Stain; pale gray and brownish to darker gray, Wavy texture, Dense, (22,5cm Long, 9cm Diameter).</t>
  </si>
  <si>
    <t>I-57</t>
  </si>
  <si>
    <t>*</t>
  </si>
  <si>
    <t>CDR CPOG CHEVRON MILLS LAKE 2I-57</t>
  </si>
  <si>
    <t>intgran,anhy</t>
  </si>
  <si>
    <t>SR-2022-001/-I-57-3-1</t>
  </si>
  <si>
    <t>I-57-3-1</t>
  </si>
  <si>
    <t>500,36-500,5</t>
  </si>
  <si>
    <t xml:space="preserve">Stylolites (and a big one filled of clay), wavy bedding/lamination      </t>
  </si>
  <si>
    <t>(Were'nt supposed to sample (no autorisation) for unknown reason but finally sampled it)… We don't know if it's the good I-57, to take into account for possible error…</t>
  </si>
  <si>
    <t>intgran,sty</t>
  </si>
  <si>
    <t>intgran,few,ppv</t>
  </si>
  <si>
    <t>SR-2022-001/I-57-3-5</t>
  </si>
  <si>
    <t>I-57-3-5</t>
  </si>
  <si>
    <t>506-506,2</t>
  </si>
  <si>
    <t>Crystalline inclusions, Horizontal bedding/lamination</t>
  </si>
  <si>
    <t xml:space="preserve">NWT DEEP BAY NO.1(D-47)
</t>
  </si>
  <si>
    <t>Chinchaga (Dchinchga)</t>
  </si>
  <si>
    <t>Anhydrite</t>
  </si>
  <si>
    <t>13*</t>
  </si>
  <si>
    <t>SR-2022-001/D-47-13-3</t>
  </si>
  <si>
    <t>D-47-13-3</t>
  </si>
  <si>
    <t>400,2-400,29</t>
  </si>
  <si>
    <t>SR-2022-001/D-47-13-4</t>
  </si>
  <si>
    <t>D-47-13-4</t>
  </si>
  <si>
    <t>401,6-401,77</t>
  </si>
  <si>
    <t>Not possible to sample</t>
  </si>
  <si>
    <t>Reasons/Comments</t>
  </si>
  <si>
    <t>G-21(2)</t>
  </si>
  <si>
    <t>COHO HOME SILT LAKE SOUTH 2G-21</t>
  </si>
  <si>
    <t>Banff (Mbanff)</t>
  </si>
  <si>
    <t>Shale/Siltstone/Sandstone</t>
  </si>
  <si>
    <t>Muddy</t>
  </si>
  <si>
    <t>G-21(2)_NoGo</t>
  </si>
  <si>
    <t>Wasn't consolidated sedimentary rocks. Wasn't hard, very fragile. Very argillaceous with some detritic polygenic rounded rocks clast. Looked like glacial till or drilling mud. 5 persons agreed it wasn't the Banff formation.</t>
  </si>
  <si>
    <t>p:</t>
  </si>
  <si>
    <t>NO.3 (K-33)</t>
  </si>
  <si>
    <t>PUNCH DEEP BAY TEST NO.3</t>
  </si>
  <si>
    <t>Horn River (Dhorn_rv)</t>
  </si>
  <si>
    <t>fgr,ls</t>
  </si>
  <si>
    <t>SR-2022-001/K-33-2-1</t>
  </si>
  <si>
    <t>K-33_NoGo</t>
  </si>
  <si>
    <t>1 of 4</t>
  </si>
  <si>
    <t xml:space="preserve">The authorization was for DeepBay6 which has the same name but has no data. This intervals, cores are partly missing and way too small, and not the good lithology. </t>
  </si>
  <si>
    <t>SR-2022-001/K-33-2-2</t>
  </si>
  <si>
    <t>2 of 4</t>
  </si>
  <si>
    <t>STRATEGIC CAMERON I-74 (REMPLACÉ)</t>
  </si>
  <si>
    <t>dol,m,xl,lam,mot,pyr,calc</t>
  </si>
  <si>
    <t>Not sampled, replaced by Muskeg, and core were too thin in diameter for analyze.</t>
  </si>
  <si>
    <t>dol,m,xl,frac,dol,cem,bit</t>
  </si>
  <si>
    <t>NO.1 (O-16)</t>
  </si>
  <si>
    <t>opn,frac,intgran,stn</t>
  </si>
  <si>
    <t>SR-2022-001/O-16-</t>
  </si>
  <si>
    <t>No cores of that depth</t>
  </si>
  <si>
    <t>opn,frac,sl,intgran,stn</t>
  </si>
  <si>
    <t>A-05</t>
  </si>
  <si>
    <t>STRATEGIC CAMERON A-05</t>
  </si>
  <si>
    <t>Muskeg (Dmuskeg)</t>
  </si>
  <si>
    <t>gsr,dol,anhy,crpxl,sty,m,mas,sd,</t>
  </si>
  <si>
    <t>SR-2022-001/A-05</t>
  </si>
  <si>
    <t xml:space="preserve">No cores </t>
  </si>
  <si>
    <t>gsr,dol,anhy,crpxl,m,mas,sd,gy,s</t>
  </si>
  <si>
    <t>Keg River (Dkeg_rv)</t>
  </si>
  <si>
    <t>gsr,dol,crpxl,sty,m,mas,sd,gy,st</t>
  </si>
  <si>
    <t>SR-2022-001/A-05-</t>
  </si>
  <si>
    <t>gsr,dol,crpxl,m,mas,sd,gy,stn,fr</t>
  </si>
  <si>
    <t xml:space="preserve">PUNCH DEEP BAY TEST NO.3
</t>
  </si>
  <si>
    <t>few,sv,fgr,ls</t>
  </si>
  <si>
    <t>SR-2022-001/K-33-</t>
  </si>
  <si>
    <t>No match, don't have it.</t>
  </si>
  <si>
    <t>Should consider for futur sampling</t>
  </si>
  <si>
    <t>O-25</t>
  </si>
  <si>
    <t>BRIGGS RABBIT LAKE NO. 2(O-25</t>
  </si>
  <si>
    <t>PreCambrian    (PreCamb)</t>
  </si>
  <si>
    <t>Granite</t>
  </si>
  <si>
    <t>14*</t>
  </si>
  <si>
    <t>No data</t>
  </si>
  <si>
    <t>SR--/O-25-14-6</t>
  </si>
  <si>
    <t>O-25_Go</t>
  </si>
  <si>
    <t>Igneous, plutonic cristaline basement  rock. Mafic to Ultramafic. Black-Green-Red color. 10% magnetite. Red venules with a red strike (hematite?). Net transition between the sedimentary layer (Anhydrite of the Chinchaga group) and the basement rock.</t>
  </si>
  <si>
    <t>Ready to sample and ship, they are already put in plastic bags, only need the authorization for Richard to ship it</t>
  </si>
  <si>
    <t>SR--/O-25-14-7</t>
  </si>
  <si>
    <t>7 of 7</t>
  </si>
  <si>
    <t>Core Code</t>
  </si>
  <si>
    <t>Code Description</t>
  </si>
  <si>
    <t>Sample Number</t>
  </si>
  <si>
    <t>Sample depth (ft)</t>
  </si>
  <si>
    <t>KMax-H</t>
  </si>
  <si>
    <t>K90 (mD)</t>
  </si>
  <si>
    <t>KVert (mD)</t>
  </si>
  <si>
    <t>phi-H</t>
  </si>
  <si>
    <t>Bulk Mass Oil (frac)</t>
  </si>
  <si>
    <t>Bulk Mass Water (frac)</t>
  </si>
  <si>
    <t>Bulk Mass Sand (frac)</t>
  </si>
  <si>
    <t>Pore Volume Oil (frac)</t>
  </si>
  <si>
    <t>Pore Volume Water (frac)</t>
  </si>
  <si>
    <t>Bulk Volume Oil (frac)</t>
  </si>
  <si>
    <t>Bulk Volume Water (frac)</t>
  </si>
  <si>
    <t>Grain Mass Oil (frac)</t>
  </si>
  <si>
    <t>Grain Mass Water (frac)</t>
  </si>
  <si>
    <t>Sample Id</t>
  </si>
  <si>
    <t>FD</t>
  </si>
  <si>
    <t>Full diameter sample</t>
  </si>
  <si>
    <t>na</t>
  </si>
  <si>
    <t>missing</t>
  </si>
  <si>
    <t>SP</t>
  </si>
  <si>
    <t>Small plug sample</t>
  </si>
  <si>
    <t>ls,fxl</t>
  </si>
  <si>
    <t>ls,shy</t>
  </si>
  <si>
    <t>ls,fxl,arg,lam</t>
  </si>
  <si>
    <t>ls,fxl,ppv,arg,lam</t>
  </si>
  <si>
    <t>ls,fxl,ppv,vfrac</t>
  </si>
  <si>
    <t>dol,fxl,arg</t>
  </si>
  <si>
    <t>dol,f-mxl</t>
  </si>
  <si>
    <t>dol,arg</t>
  </si>
  <si>
    <t>dol,fxl,sl,arg</t>
  </si>
  <si>
    <t>dol,shy</t>
  </si>
  <si>
    <t>dol,fxl,scat,vug,arg,lam</t>
  </si>
  <si>
    <t>dol,fxl</t>
  </si>
  <si>
    <t>dol,fxl,vug,vfrac</t>
  </si>
  <si>
    <t>dol,fxl,vug</t>
  </si>
  <si>
    <t>dol,fxl,vug,foss</t>
  </si>
  <si>
    <t>dol,fxl,foss,arg</t>
  </si>
  <si>
    <t>dol,fxl,vug,arg</t>
  </si>
  <si>
    <t>dol,fxl,vug,frac</t>
  </si>
  <si>
    <t>dol,fxl,scat,vug,vfrac</t>
  </si>
  <si>
    <t>dol,pt,rbl</t>
  </si>
  <si>
    <t>dol,fxl,ppv</t>
  </si>
  <si>
    <t>dol,fxl,frac</t>
  </si>
  <si>
    <t>dol,fxl,vug,hfrac</t>
  </si>
  <si>
    <t>dol,fxl,biomol,vfrac</t>
  </si>
  <si>
    <t>dol,fxl,vug,arg,lam,frac</t>
  </si>
  <si>
    <t>ls,fxl,scat,ppv,vfrac</t>
  </si>
  <si>
    <t>ls,f-mxl,scat,vug,vfrac</t>
  </si>
  <si>
    <t>ls,f-mxl</t>
  </si>
  <si>
    <t>ls,f-mxl,vug,sty</t>
  </si>
  <si>
    <t>ls,f-mxl,vug</t>
  </si>
  <si>
    <t>ls,f-mxl,sty</t>
  </si>
  <si>
    <t>ls,f-mxl,sl,arg</t>
  </si>
  <si>
    <t>ls,f-mxl,vfrac</t>
  </si>
  <si>
    <t>ls,arg</t>
  </si>
  <si>
    <t>ls,f-mxl,ppv,hfrac</t>
  </si>
  <si>
    <t>ls,f-mxl,ppv,sty</t>
  </si>
  <si>
    <t>ls,fxl,sty,arg,lam</t>
  </si>
  <si>
    <t>ls,pt,rbl</t>
  </si>
  <si>
    <t>ls,fxl,scat,vug,vfrac</t>
  </si>
  <si>
    <t>ls,fxl,scat,vug</t>
  </si>
  <si>
    <t>ls,fxl,scat,vug,arg</t>
  </si>
  <si>
    <t>ls,fxl,vug</t>
  </si>
  <si>
    <t>ls,fxl,scat,ppv</t>
  </si>
  <si>
    <t>ls,f-mxl,scat,ppv</t>
  </si>
  <si>
    <t>ls,arg,lam</t>
  </si>
  <si>
    <t>ls,fxl,ppv,sty</t>
  </si>
  <si>
    <t>LC</t>
  </si>
  <si>
    <t>Lost core</t>
  </si>
  <si>
    <t>lc</t>
  </si>
  <si>
    <t>ls,fxl,ppv,hfrac</t>
  </si>
  <si>
    <t>ls,fxl,sty,hfrac</t>
  </si>
  <si>
    <t>ls,fxl,sty</t>
  </si>
  <si>
    <t>ls,fxl,scat,vug,arg,lam</t>
  </si>
  <si>
    <t>ls,fxl,ppv,sty,hfrac</t>
  </si>
  <si>
    <t>ls,fxl,ppv,arg,vfrac</t>
  </si>
  <si>
    <t>ls,fxl,ppv,sty,frac</t>
  </si>
  <si>
    <t>ls,fxl,ppv,sty,vfrac</t>
  </si>
  <si>
    <t>dol,sh,lam,frac,pyr</t>
  </si>
  <si>
    <t>dol,f-mxl,mot,frac,pyr</t>
  </si>
  <si>
    <t>dol,m,xl,lam,mot,frac</t>
  </si>
  <si>
    <t>dol,brec,frac,pyr,bit,calc</t>
  </si>
  <si>
    <t>dol,m,xl,mot,ppv</t>
  </si>
  <si>
    <t>dol,m,xl,lam,bit</t>
  </si>
  <si>
    <t>dol,m,xl,lam,mot,bit,anhy</t>
  </si>
  <si>
    <t>dol,m,xl,mot,bit</t>
  </si>
  <si>
    <t>dol,m,xl,lam,mot,bit</t>
  </si>
  <si>
    <t>dol,lam,mot,vug,anhy,calc,frac</t>
  </si>
  <si>
    <t>dol,lam,mot,frac,bit,sh,lam</t>
  </si>
  <si>
    <t>dol,mot,anhy,pyr,calc</t>
  </si>
  <si>
    <t>dol,vfxl,mot,calc,dol,cem</t>
  </si>
  <si>
    <t>dol,vfxl,mas,mot,frac</t>
  </si>
  <si>
    <t>dol,sh,lam</t>
  </si>
  <si>
    <t>dol,m,c,xl,mot,bit</t>
  </si>
  <si>
    <t>dol,m,xl,mot,frac,bit,calc,vfrac</t>
  </si>
  <si>
    <t>dol,fxl,frac,dol,cem,pyr</t>
  </si>
  <si>
    <t>dol,fxl,mot,frac,calc,dol</t>
  </si>
  <si>
    <t>dol,m,xl,rr,ppv,dol,cem</t>
  </si>
  <si>
    <t>dol,m,xl,lam,frac,bit</t>
  </si>
  <si>
    <t>dol,m,xl,mot,frac,dol,cem,bit</t>
  </si>
  <si>
    <t>dol,m,xl,frac,calc,dol,cem,bit</t>
  </si>
  <si>
    <t>dol,fxl,bit,carb</t>
  </si>
  <si>
    <t>dol,foss,mld,por</t>
  </si>
  <si>
    <t>dol,m,c,xl,vug,mld,por,bit</t>
  </si>
  <si>
    <t>dol,m,xl,ppv,bit,sh,lam</t>
  </si>
  <si>
    <t>dol,m,xl,mot,ppv,bit</t>
  </si>
  <si>
    <t>dol,m,xl,lam,anhy,bit</t>
  </si>
  <si>
    <t>dol,m,xl,mot,bit,pyr,frac</t>
  </si>
  <si>
    <t>SR-2022-001/I-74-2-4 and SR-2022-001/I-74-2-8</t>
  </si>
  <si>
    <t>dol,m,c,xl,anhy,bit</t>
  </si>
  <si>
    <t>dol,mas,lam,mot,anhy,pyr</t>
  </si>
  <si>
    <t>ls,vfxl,frac</t>
  </si>
  <si>
    <t>dol,vf-fxl,calc,frac</t>
  </si>
  <si>
    <t>dol,vf-fxl,arg,lam,frac</t>
  </si>
  <si>
    <t>dol,vf-fxl,arg,lam,pyr,frac</t>
  </si>
  <si>
    <t>dol,vfxl,calc,frac</t>
  </si>
  <si>
    <t>dol,vfxl,arg,lam,frac</t>
  </si>
  <si>
    <t>dol,vf-m,xl,arg,lam</t>
  </si>
  <si>
    <t>dol,vf-m,xl,arg,lam,pyr,frac</t>
  </si>
  <si>
    <t>dol,vfxl,arg,lam,calc,pyr,frac</t>
  </si>
  <si>
    <t>dol,vf-fxl,ppv,frac</t>
  </si>
  <si>
    <t>dol,vf-fxl,scat,ppv,lam,pyr,hfra</t>
  </si>
  <si>
    <t>dol,vf-fxl</t>
  </si>
  <si>
    <t>dol,vf-fxl,scat,vug,pyr,frac</t>
  </si>
  <si>
    <t>dol,vf-fgr,arg,lam,pyr,frac</t>
  </si>
  <si>
    <t>dol,vf-fxl,ppv,lam,pyr,frac</t>
  </si>
  <si>
    <t>dol,fxl,scat,ppv,lam,frac</t>
  </si>
  <si>
    <t>sh,dol</t>
  </si>
  <si>
    <t>dol,vf-fxl,pyr,vfrac</t>
  </si>
  <si>
    <t>dol,vf-fxl,pyr</t>
  </si>
  <si>
    <t>dol,vf-fxl,scat,ppv,pyr</t>
  </si>
  <si>
    <t>dol,vf-fxl,arg,lam,pyr,vfrac</t>
  </si>
  <si>
    <t>dol,vfxl,ppv,pyr,frac</t>
  </si>
  <si>
    <t>dol,vfxl,vug,lam,pyr,frac</t>
  </si>
  <si>
    <t>dol,vfxl,ppv,pyr,vfrac</t>
  </si>
  <si>
    <t>dol,vf-fxl,vug,pyr,frac</t>
  </si>
  <si>
    <t>dol,vf-fxl,ppv,sty,pyr,frac</t>
  </si>
  <si>
    <t>dol,vf-fxl,ppv,pyr,frac</t>
  </si>
  <si>
    <t>dol,vfxl,ppv,lam,pyr</t>
  </si>
  <si>
    <t>dol,vfxl,ppv,lam,pyr,vfrac</t>
  </si>
  <si>
    <t>dol,vfxl,ppv,sty,pyr,frac</t>
  </si>
  <si>
    <t>dol,sh</t>
  </si>
  <si>
    <t>ls,vfxl,sty</t>
  </si>
  <si>
    <t>dol,vfxl,sty</t>
  </si>
  <si>
    <t>dol,vfxl</t>
  </si>
  <si>
    <t>dol</t>
  </si>
  <si>
    <t>dol,vfxl,vfrac</t>
  </si>
  <si>
    <t>dol,vfxl,ppv</t>
  </si>
  <si>
    <t>dol,vfxl,vug,vfrac</t>
  </si>
  <si>
    <t>dol,vfxl,vug,vfrac,pyr</t>
  </si>
  <si>
    <t>dol,vfxl,vug,frac</t>
  </si>
  <si>
    <t>dol,vfxl,sh,ptg,vfrac</t>
  </si>
  <si>
    <t>dol,vfxl,frac</t>
  </si>
  <si>
    <t>ls,vf-cgr,arg,pyr,frac</t>
  </si>
  <si>
    <t>dol,vf-m,xl,arg,pyr,vfrac</t>
  </si>
  <si>
    <t>dol,vf-m,xl,arg,lam,pyr,vfrac</t>
  </si>
  <si>
    <t>dol,vf-m,xl,arg,pyr,frac</t>
  </si>
  <si>
    <t>dol,vf-fxl,ppv,pyr,vfrac</t>
  </si>
  <si>
    <t>dol,vf-fxl,ppv,arg,lam,pyr,frac</t>
  </si>
  <si>
    <t>dol,vf-fxl,ppv</t>
  </si>
  <si>
    <t>dol,vf-m,xl,ppv</t>
  </si>
  <si>
    <t>dol,vf-fxl,ppv,vfrac</t>
  </si>
  <si>
    <t>dol,vfxl,mld,calc,frac</t>
  </si>
  <si>
    <t>dol,vf-fxl,mld,frac</t>
  </si>
  <si>
    <t>dol,vf-fxl,mld,calc,frac</t>
  </si>
  <si>
    <t>dol,vf-fxl,ppv,lam,calc,pyr,frac</t>
  </si>
  <si>
    <t>dol,vf-m,xl,mld,pyr,frac</t>
  </si>
  <si>
    <t>dol,vf-m,xl,vug,calc,frac</t>
  </si>
  <si>
    <t>dol,vfxl,ppv,lam</t>
  </si>
  <si>
    <t>dol,vfxl,ppv,vfrac</t>
  </si>
  <si>
    <t>dol,vfxl,ppv,arg,lam,vfrac</t>
  </si>
  <si>
    <t>dol,vf-fxl,ppv,arg,lam,vfrac</t>
  </si>
  <si>
    <t>dol,vf-fxl,ppv,lam,vfrac</t>
  </si>
  <si>
    <t>anhy,dol,sh</t>
  </si>
  <si>
    <t>ls,vf-mgr,ppv</t>
  </si>
  <si>
    <t>ls,vf-mgr,ppv,sty</t>
  </si>
  <si>
    <t>ls,vf-mgr,ppv,frac</t>
  </si>
  <si>
    <t>ls,dol</t>
  </si>
  <si>
    <t>dol,vf-fxl,ppv,calc,pyr</t>
  </si>
  <si>
    <t>dol,vf-fxl,ppv,hfrac</t>
  </si>
  <si>
    <t>dol,vf-fxl,vug,vfrac</t>
  </si>
  <si>
    <t>dol,vfxl,ppv,calc,frac</t>
  </si>
  <si>
    <t>dol,vfxl,vug,arg,lam,frac</t>
  </si>
  <si>
    <t>dol,vf-fxl,ppv,calc,pyr,frac</t>
  </si>
  <si>
    <t>dol,vf-fxl,vug,calc,pyr,frac</t>
  </si>
  <si>
    <t>dol,vf-fxl,ppv,pyr</t>
  </si>
  <si>
    <t>anhy</t>
  </si>
  <si>
    <t>gsr,dol,crpxl,m,mas,sd,gy,stn,pp</t>
  </si>
  <si>
    <t>dol,anhy</t>
  </si>
  <si>
    <t>NR</t>
  </si>
  <si>
    <t>Not recovered/missing</t>
  </si>
  <si>
    <t>gsr,dol,crpxl,m,mas,sd,gy,stn,sv</t>
  </si>
  <si>
    <t>anhy,sty</t>
  </si>
  <si>
    <t>anhy,shy</t>
  </si>
  <si>
    <t>gsr,dol,crpxl,m,mas,sd,gy,stn,hf</t>
  </si>
  <si>
    <t>gsr,dol,crpxl,m,mas,sd,gy,stn,ai</t>
  </si>
  <si>
    <t>DR</t>
  </si>
  <si>
    <t>Drilled interval, no core</t>
  </si>
  <si>
    <t>dr</t>
  </si>
  <si>
    <t>brkn,anhy</t>
  </si>
  <si>
    <t>gsr,ls,crpxl,sty,m,mas,sd,gy,stn</t>
  </si>
  <si>
    <t>gsr,ls,crpxl,m,mas,sd,gy,stn,air</t>
  </si>
  <si>
    <t>dol,intgran,anhy,sty</t>
  </si>
  <si>
    <t>dol,intgran,anhy,frac</t>
  </si>
  <si>
    <t>dol,vf-fxl,scat,ppv,frac</t>
  </si>
  <si>
    <t>dol,vf-fxl,frac</t>
  </si>
  <si>
    <t>dol,vf-fxl,scat,vug,frac</t>
  </si>
  <si>
    <t>dol,vf-fxl,scat,vug,sty,frac</t>
  </si>
  <si>
    <t>DE</t>
  </si>
  <si>
    <t>Dense, not analyzed</t>
  </si>
  <si>
    <t>ls,sh,rfrac</t>
  </si>
  <si>
    <t>G-21 :  GSC have 1490m to 1507,.See picture G-21-1-7_S(1,2,3,4). It's a argileceous highly fractured interval that would be difficult but possible to sample.</t>
  </si>
  <si>
    <t>ls,tt,mnr,ptsl</t>
  </si>
  <si>
    <t>ls,tt,foss,ptsl,arg</t>
  </si>
  <si>
    <t>ls,tt,foss,ptsl</t>
  </si>
  <si>
    <t>ls,arg,mnr,ptsl</t>
  </si>
  <si>
    <t>ls,arg,tt</t>
  </si>
  <si>
    <t>ls,slt,arg,calc,xl,vfrac</t>
  </si>
  <si>
    <t>ls,vf,calc,xl</t>
  </si>
  <si>
    <t>ls,slt,arg,mas,vfrac</t>
  </si>
  <si>
    <t>ls,vf,calc,xl,mas</t>
  </si>
  <si>
    <t>ls,mnr,ptsl,vf,calc,xl</t>
  </si>
  <si>
    <t>ls,frac,arg</t>
  </si>
  <si>
    <t>ls,mas,calc,xl,vfrac</t>
  </si>
  <si>
    <t>ls,mnr,ptsl,arg</t>
  </si>
  <si>
    <t>ls,mnr,ptsl,mnr,foss</t>
  </si>
  <si>
    <t>ls,foss,mnr,frac</t>
  </si>
  <si>
    <t>ls,foss,mnr,ptsl</t>
  </si>
  <si>
    <t>ls,foss,slt,arg</t>
  </si>
  <si>
    <t>ls,foss</t>
  </si>
  <si>
    <t>ls,foss,ptsl</t>
  </si>
  <si>
    <t>ls,mnr,ptsl</t>
  </si>
  <si>
    <t>ls,mnr,foss,ptsl</t>
  </si>
  <si>
    <t>ls,ptsl,slt,arg</t>
  </si>
  <si>
    <t>ls,ptsl</t>
  </si>
  <si>
    <t>missing core</t>
  </si>
  <si>
    <t xml:space="preserve">SR-2022-001/H-64-1-1 </t>
  </si>
  <si>
    <t>fss,calc,opn,vfrac</t>
  </si>
  <si>
    <t>fss,calc,vfrac</t>
  </si>
  <si>
    <t>r1 si sv ax</t>
  </si>
  <si>
    <t>ri si sv ax</t>
  </si>
  <si>
    <t>dol si sv vc a</t>
  </si>
  <si>
    <t>ls,intgran,ppv</t>
  </si>
  <si>
    <t>ls,intgran,ppv,vfrac</t>
  </si>
  <si>
    <t>ls,intgran</t>
  </si>
  <si>
    <t>ls,intgran,anhy</t>
  </si>
  <si>
    <t xml:space="preserve">SR-2022-001/E-02-1-3 </t>
  </si>
  <si>
    <t>ls,intgran,ppv,foss,vfrac</t>
  </si>
  <si>
    <t>ls,intgran,frac</t>
  </si>
  <si>
    <t>ls,intgran,foss,vfrac</t>
  </si>
  <si>
    <t>ls,intgran,sty</t>
  </si>
  <si>
    <t xml:space="preserve">SR-2022-001/A-52-3-2 </t>
  </si>
  <si>
    <t>dol,vfxl,vug,arg,ptg</t>
  </si>
  <si>
    <t>dol,vf-fxl,vfrac</t>
  </si>
  <si>
    <t>dol,vf-fxl,vug,arg</t>
  </si>
  <si>
    <t>dol,vf-fxl,vug,hfrac,sty</t>
  </si>
  <si>
    <t>dol,vf-fxl,vug,hfrac</t>
  </si>
  <si>
    <t>dol,vf-fxl,vug,arg,ptg</t>
  </si>
  <si>
    <t>dol,vf-fxl,vug,anhy</t>
  </si>
  <si>
    <t>dol,vf-fxl,vug,arg,lam</t>
  </si>
  <si>
    <t>dol,vf-fxl,foss</t>
  </si>
  <si>
    <t>dol,vf-fxl,scat,vug</t>
  </si>
  <si>
    <t>ls,arg,pt,rbl</t>
  </si>
  <si>
    <t>ls,vfxl,frac,calc</t>
  </si>
  <si>
    <t>ls,vfxl,sl,arg</t>
  </si>
  <si>
    <t>dol,vfxl,arg,cl</t>
  </si>
  <si>
    <t>dol,vf-fxl,arg</t>
  </si>
  <si>
    <t>dol,vf-fxl,arg,ptg</t>
  </si>
  <si>
    <t>dol,vf-fxl,scat,ppv</t>
  </si>
  <si>
    <t>dol,vf-fxl,frac,arg</t>
  </si>
  <si>
    <t>dol,fxl,scat,ppv</t>
  </si>
  <si>
    <t>dol,vf-fxl,arg,lam</t>
  </si>
  <si>
    <t>dol,vf-fxl,arg,frac</t>
  </si>
  <si>
    <t>dol,vfxl,ppv,anhy</t>
  </si>
  <si>
    <t>dol,vf-fxl,anhy</t>
  </si>
  <si>
    <t>dol,arg,pyr</t>
  </si>
  <si>
    <t>dol,vf-fxl,vfrac,anhy</t>
  </si>
  <si>
    <t>dol,vfxl,anhy</t>
  </si>
  <si>
    <t>dol,vfxl,vfrac,anhy</t>
  </si>
  <si>
    <t>dol,vfxl,hfrac,anhy</t>
  </si>
  <si>
    <t>dol,vfxl,frac,anhy</t>
  </si>
  <si>
    <t>i</t>
  </si>
  <si>
    <t>i/ rf a</t>
  </si>
  <si>
    <t>ppv i/ sty. a</t>
  </si>
  <si>
    <t>lost core</t>
  </si>
  <si>
    <t>dns,crk</t>
  </si>
  <si>
    <t>dns,sl,vug,crk</t>
  </si>
  <si>
    <t>dns,sl,vug,crk,opn,vfrac</t>
  </si>
  <si>
    <t>dns,crk,opn,vfrac</t>
  </si>
  <si>
    <t xml:space="preserve">SR-2022-001/D-66(2)-1-1 </t>
  </si>
  <si>
    <t>crk,dns</t>
  </si>
  <si>
    <t>crk,sl,intgran,sty,stn</t>
  </si>
  <si>
    <t>opn,frac,vug,sl,intgran,stn</t>
  </si>
  <si>
    <t>crk,intgran,sty,stn</t>
  </si>
  <si>
    <t>crk,dns,sty</t>
  </si>
  <si>
    <t>crk,sl,vug,dns</t>
  </si>
  <si>
    <t>crk,sl,intgran,sty</t>
  </si>
  <si>
    <t xml:space="preserve">SR-2022-001/A-77-3-1 </t>
  </si>
  <si>
    <t xml:space="preserve">SR-2022-001/A-77-5-2 </t>
  </si>
  <si>
    <t>i scattered ppv f</t>
  </si>
  <si>
    <t>i few ppv</t>
  </si>
  <si>
    <t>i sattered ppv</t>
  </si>
  <si>
    <t>i f</t>
  </si>
  <si>
    <t xml:space="preserve">SR-2022-001/K-24-1-5 </t>
  </si>
  <si>
    <t>i sattered ppv f</t>
  </si>
  <si>
    <t>scattered ppv f</t>
  </si>
  <si>
    <t>i ppv f</t>
  </si>
  <si>
    <t>lost core.</t>
  </si>
  <si>
    <t>opn,vert,frac,intgran</t>
  </si>
  <si>
    <t>crk,sl,vug,sty</t>
  </si>
  <si>
    <t>opn,frac,sl,vug,intgran</t>
  </si>
  <si>
    <t>sl,vug,intgran</t>
  </si>
  <si>
    <t>crk,intgran,sl,vug,stn</t>
  </si>
  <si>
    <t>crk,intgran,vug,stn</t>
  </si>
  <si>
    <t>crk,sl,vug,sl,intgran,sty,stn</t>
  </si>
  <si>
    <t>crk,sl,vug,stn</t>
  </si>
  <si>
    <t>crk,lv,sl,intgran,stn</t>
  </si>
  <si>
    <t>1-&gt;2*</t>
  </si>
  <si>
    <t>ls,sl,intgran,sty,</t>
  </si>
  <si>
    <t>ls,ppv,intgran</t>
  </si>
  <si>
    <t>ls,vug,vfrac</t>
  </si>
  <si>
    <t>dns,ls</t>
  </si>
  <si>
    <t>dns,vug,vfrac</t>
  </si>
  <si>
    <t>ls,calc</t>
  </si>
  <si>
    <t>ls,sl,intgran,frac</t>
  </si>
  <si>
    <t>ls,calc,vug</t>
  </si>
  <si>
    <t>ls,calc,sl,intgran</t>
  </si>
  <si>
    <t>ls,calc,sl,intgran,sty</t>
  </si>
  <si>
    <t>ls,intgran,vug,vfrac</t>
  </si>
  <si>
    <t>ls,sl,intgran,vug,sty</t>
  </si>
  <si>
    <t>ls,calc,intgran,vug,vfrac</t>
  </si>
  <si>
    <t>ls,,calc,vug,sty</t>
  </si>
  <si>
    <t>ls,calc,sl,vug,frac</t>
  </si>
  <si>
    <t>ls,calc,sl,intgran,crk</t>
  </si>
  <si>
    <t>ls,sl,intgran,crk</t>
  </si>
  <si>
    <t>ls,calc,vug,crk</t>
  </si>
  <si>
    <t>ls,vf,sl,intgran,sty</t>
  </si>
  <si>
    <t>ls,fpor</t>
  </si>
  <si>
    <t>intgran,lmy</t>
  </si>
  <si>
    <t>dns,f,gr,lmy</t>
  </si>
  <si>
    <t>intgran,lmy,sv</t>
  </si>
  <si>
    <t>hrtl,crk,sl,vug,sl,intgran,stn</t>
  </si>
  <si>
    <t>hrtl,crk,sl,vug,sl,intgran,sty,s</t>
  </si>
  <si>
    <t>opn,vfrac,sl,vug,sl,intgran,sty,</t>
  </si>
  <si>
    <t>sh,ns</t>
  </si>
  <si>
    <t>vert,crk,sl,vug,stn</t>
  </si>
  <si>
    <t>crk,sl,vug,intgran</t>
  </si>
  <si>
    <t>opn,frac,vug,intgran,stn</t>
  </si>
  <si>
    <t>vert,crk,vug,intgran,stn</t>
  </si>
  <si>
    <t>opn,vfrac,sl,vug,intgran,stn</t>
  </si>
  <si>
    <t>slt,fgr,ls,sh,oil,stn</t>
  </si>
  <si>
    <t>slt,fgr,ls,oil,stn,sh</t>
  </si>
  <si>
    <t>arg,fgr,slt,ls</t>
  </si>
  <si>
    <t>intgran,sty,stn</t>
  </si>
  <si>
    <t>vert,crk,intgran,sty,stn</t>
  </si>
  <si>
    <t>9*</t>
  </si>
  <si>
    <t>10*</t>
  </si>
  <si>
    <t>vug,intgran,stn</t>
  </si>
  <si>
    <t>vert,crk,sl,vug,intgran,stn</t>
  </si>
  <si>
    <t>crk,lv,intgran,stn</t>
  </si>
  <si>
    <t>intgran,ppv</t>
  </si>
  <si>
    <t>intgran,ppv,frac</t>
  </si>
  <si>
    <t>intgran,ppv,sty</t>
  </si>
  <si>
    <t>ppv,sty</t>
  </si>
  <si>
    <t>intgran,ppv,sty,frac</t>
  </si>
  <si>
    <t>few,ppv,sty</t>
  </si>
  <si>
    <t>intgran,few,ppv,frac</t>
  </si>
  <si>
    <t>SR-2022-001/I-57-3-1</t>
  </si>
  <si>
    <t>intgran,sty,frac</t>
  </si>
  <si>
    <t>SS</t>
  </si>
  <si>
    <t>Small sample</t>
  </si>
  <si>
    <t>sv,intgran</t>
  </si>
  <si>
    <t>sl,vug,frac</t>
  </si>
  <si>
    <t>lv,ppv,frac</t>
  </si>
  <si>
    <t>ppv,intgran</t>
  </si>
  <si>
    <t>sv,ppv,intgran</t>
  </si>
  <si>
    <t>ppv,frac</t>
  </si>
  <si>
    <t>vug,intgran</t>
  </si>
  <si>
    <t>ppv,frac,intgran</t>
  </si>
  <si>
    <t>lv,frac</t>
  </si>
  <si>
    <t>sv,frac</t>
  </si>
  <si>
    <t>sv</t>
  </si>
  <si>
    <t>sv,ppv,intgran,frac</t>
  </si>
  <si>
    <t>ppv,intgran,frac</t>
  </si>
  <si>
    <t>lv,ppv</t>
  </si>
  <si>
    <t>few,sv,frac</t>
  </si>
  <si>
    <t>lv</t>
  </si>
  <si>
    <t>lv,intgran</t>
  </si>
  <si>
    <t>intgran,frac</t>
  </si>
  <si>
    <t>RU</t>
  </si>
  <si>
    <t>Rubble/not analyzed</t>
  </si>
  <si>
    <t>ru,ns</t>
  </si>
  <si>
    <t>vug</t>
  </si>
  <si>
    <t>vug,frac</t>
  </si>
  <si>
    <t>fgr,lmy</t>
  </si>
  <si>
    <t>dns,fgr,shy,lmy</t>
  </si>
  <si>
    <t>dns,fgr,lmy</t>
  </si>
  <si>
    <t>SR-2022-001/D-66(1)1-1</t>
  </si>
  <si>
    <t>SR-2022-001/D-66(1)1-3</t>
  </si>
  <si>
    <t>i lvug</t>
  </si>
  <si>
    <t>Legend (abbreviation)</t>
  </si>
  <si>
    <t>NT WID</t>
  </si>
  <si>
    <t>Bot-Hole Latitude (NAD83)</t>
  </si>
  <si>
    <t>Bot-Hole Longitude (NAD83)</t>
  </si>
  <si>
    <t>Interval (m-m)</t>
  </si>
  <si>
    <t>Thickness (m)</t>
  </si>
  <si>
    <t>Ave Log Porosity (%)</t>
  </si>
  <si>
    <t>Ave Core Porosity (%)</t>
  </si>
  <si>
    <t>Ave Core Permeability (mD)</t>
  </si>
  <si>
    <t>Bottom-hole/DST temperature (°C)</t>
  </si>
  <si>
    <t>Water produced</t>
  </si>
  <si>
    <t>Core #</t>
  </si>
  <si>
    <t>Core Condition</t>
  </si>
  <si>
    <t>Comments/Recommended Sampling?</t>
  </si>
  <si>
    <t>Composition</t>
  </si>
  <si>
    <t>ID</t>
  </si>
  <si>
    <t>PETRO-CANADA N. CAMERON HILLS C-24</t>
  </si>
  <si>
    <t>60.05352N</t>
  </si>
  <si>
    <t>116.83554W</t>
  </si>
  <si>
    <t>No DSTs, Log BHT is 46°C.</t>
  </si>
  <si>
    <t>CANSO ET AL N CAMERON HILLS H-34</t>
  </si>
  <si>
    <t>60.05491N</t>
  </si>
  <si>
    <t>116.85234W</t>
  </si>
  <si>
    <t>Two Keg River DSTs 50°C and 35°C BHT, Log BHT is 47°C.</t>
  </si>
  <si>
    <t>No completions listed. Keg River sample from DST is sodium chloride water with 22 250 TDS, likely contaminated.</t>
  </si>
  <si>
    <t>CANSO ET AL N. CAMERON HILLS E-69</t>
  </si>
  <si>
    <t>60.14016N</t>
  </si>
  <si>
    <t>116.96468W</t>
  </si>
  <si>
    <t>Keg River DST 46°C BHT, Log BHT is 46°C.</t>
  </si>
  <si>
    <t>60.02516N</t>
  </si>
  <si>
    <t>117.04101W</t>
  </si>
  <si>
    <t>Keg River DST 48°C BHT, Log BHT is 48°C.</t>
  </si>
  <si>
    <t>No completions listed. Unknown sample from DST is sodium chloride water with 34 740 TDS.</t>
  </si>
  <si>
    <t>HB CAMERON HILLS F-51</t>
  </si>
  <si>
    <t>60.00402N</t>
  </si>
  <si>
    <t>117.42683W</t>
  </si>
  <si>
    <t>Slave Point DST 48°C BHT, Sulphur Point DST 48°C BHT, Keg River DST 51°C BHT, No Log BHT.</t>
  </si>
  <si>
    <t>No completions listed. Slave Point sample from DST is sodium chloride water with 64 900 TDS, Sulphur Point sample from DST is sodium chloride water with 38 240 TDS, Keg River sample from DST is sodium sulfate water with 14 670 TDS.</t>
  </si>
  <si>
    <t>60.04785N</t>
  </si>
  <si>
    <t>117.49360W</t>
  </si>
  <si>
    <t>No DST BHT reported, Log BHT is 50°C.</t>
  </si>
  <si>
    <t>Completed lower Sulphur Point, Muskeg, and upper Keg River. 38 m3 water produced in 150 hr at a rate of 40 m2/mo. Keg River water chemistry is sodium sulphate water with 24 000 TDS.</t>
  </si>
  <si>
    <t>1-2</t>
  </si>
  <si>
    <t>3-4</t>
  </si>
  <si>
    <t>60.06010N</t>
  </si>
  <si>
    <t>117.47341W</t>
  </si>
  <si>
    <t>No DSTs, Log BHT is 49°C.</t>
  </si>
  <si>
    <t>60.06141N</t>
  </si>
  <si>
    <t>117.49233W</t>
  </si>
  <si>
    <t>No DSTs, Log BHT is 48°C.</t>
  </si>
  <si>
    <t>Completed 2m porous interval (6%) in lower Sulphur Point. 105 382 m3 water produced in 67 118 hr at a rate ~1 000 m3/mo. No water analysis.</t>
  </si>
  <si>
    <t>1</t>
  </si>
  <si>
    <t>On K-74-1-11, ***Is written K-74-1-13 on the sample…</t>
  </si>
  <si>
    <t>60.06758N</t>
  </si>
  <si>
    <t>117.48824W</t>
  </si>
  <si>
    <t>1-3</t>
  </si>
  <si>
    <t>60.07494N</t>
  </si>
  <si>
    <t>117.48780W</t>
  </si>
  <si>
    <t>No DSTs, Log BHT is 76°C.</t>
  </si>
  <si>
    <t>60.05880N</t>
  </si>
  <si>
    <t>117.51469W</t>
  </si>
  <si>
    <t>STRATEGIC CAMERON A-05                                                                              (Ne l'a pas à la carothèque)</t>
  </si>
  <si>
    <t>60.06738N</t>
  </si>
  <si>
    <t>117.50902W</t>
  </si>
  <si>
    <t>No DST BHT reported, Log BHT is 48°C.</t>
  </si>
  <si>
    <t>Completed middle Slave Point porous interval (4%). 160.6 m3 of water produced in 10 600 hr at a rate of 2 m3/mo. Slave Point water analysis is calcium chloride water with 50 000 TDS.</t>
  </si>
  <si>
    <t>2</t>
  </si>
  <si>
    <t>STRATEGIC CAMERON HILLS I-10</t>
  </si>
  <si>
    <t>60.16016N</t>
  </si>
  <si>
    <t>117.49852W</t>
  </si>
  <si>
    <t>Muskeg DST 52°C BHT, Sulphur Point DST 49°C BHT, Slave Point DST 50°C BHT, Log BHT is 48°C.</t>
  </si>
  <si>
    <t>No completions listed. Sulphur Point sample from DST is sodium chloride water with 30 500 TDS, Muskeg sample from DST is sodium chloride water with 135 970 TDS.</t>
  </si>
  <si>
    <t>No Core</t>
  </si>
  <si>
    <t>60.14805N</t>
  </si>
  <si>
    <t>117.65603W</t>
  </si>
  <si>
    <t>No DST BHT reported, Log BHT is 58°C.</t>
  </si>
  <si>
    <t>PAN AM BA A-1 SPAWN G-27</t>
  </si>
  <si>
    <t>60.10462N</t>
  </si>
  <si>
    <t>118.32783W</t>
  </si>
  <si>
    <t>Two Muskeg DSTs 63°C and 61°C BHT, Log BHT is 18°C.</t>
  </si>
  <si>
    <t>No completions listed. Sulphur Point sample from DST is sodium chloride water with 87 110 TDS, Muskeg sample from DST is sodium chloride water with 102 030 TDS.</t>
  </si>
  <si>
    <t>60.02873N</t>
  </si>
  <si>
    <t>118.63634W</t>
  </si>
  <si>
    <t>Slave Point DST 40°C BHT, three Sulphur Point DSTs 43°C, 44°C, and 43°C BHT, Muskeg DST 48°C BHT, two Chinchaga DSTs 46°C and 48°C BHT, Log BHT is 50°C.</t>
  </si>
  <si>
    <t>No completions listed. Sulphur Point sample from DST is sodium chloride water with 100 320 TDS, Muskeg sample from DST is sodium chloride water with 93 840 TDS, many other contaminated waters.</t>
  </si>
  <si>
    <t>60.00706N</t>
  </si>
  <si>
    <t>118.82434W</t>
  </si>
  <si>
    <t>Two Slave Point DSTs 42°C and 59°C BHT, Keg River DST 44°C BHT, Basal Sandstone DST 47°C BHT, Log BHT is 47°C.</t>
  </si>
  <si>
    <t>No completions listed. Keg River sample from DST is sodium chloride water with 28 400 TDS likely contaminated, Basal Sandstone sample from DST is sodium chloride water with 21 930 TDS likely contaminated.</t>
  </si>
  <si>
    <t>G-21 :  GSC got 1490m to 1507,.See picture G-21-1-7_S(1,2,3,4). It's a argileceous highly fractured interval that would be difficult but possible to sample.</t>
  </si>
  <si>
    <t>60.00783N</t>
  </si>
  <si>
    <t>118.82440W</t>
  </si>
  <si>
    <t>Shale/Siltstone</t>
  </si>
  <si>
    <t>No DSTs, Log BHT is 26°C.</t>
  </si>
  <si>
    <t>60.05472N</t>
  </si>
  <si>
    <t>118.94491W</t>
  </si>
  <si>
    <t>Three Slave Point DSTs 41°C, 45°C, and 45°C BHT, Muskeg DST 53°C BHT, PreCambrain DST 47°C BHT, Log BHT is 52°C.</t>
  </si>
  <si>
    <t>No completions listed. Muskeg sample from DST is sodium chloride water with 116 110 TDS. A couple other contaminated/incomplete samples.</t>
  </si>
  <si>
    <t>60.25867N</t>
  </si>
  <si>
    <t>116.57969W</t>
  </si>
  <si>
    <t>No DST BHT reported, Log BHT is 31°C.</t>
  </si>
  <si>
    <t>No completions listed. Keg River sample from DST is calcium chloride water with 151 090 TDS.</t>
  </si>
  <si>
    <t>3 (partial)</t>
  </si>
  <si>
    <t>60.19066N</t>
  </si>
  <si>
    <t>117.52495W</t>
  </si>
  <si>
    <t>No completions listed. Slave Point sample from DST is sodium chloride water with 120 250 TDS.</t>
  </si>
  <si>
    <t>60.18602N</t>
  </si>
  <si>
    <t>117.66442W</t>
  </si>
  <si>
    <t>3</t>
  </si>
  <si>
    <t>60.18657N</t>
  </si>
  <si>
    <t>117.83140W</t>
  </si>
  <si>
    <t>PreCambrian DST 50°C BHT, Log BHT is 47°C.</t>
  </si>
  <si>
    <t>No completions listed. Slave Point sample from DST is sodium chloride water with 98 200 TDS, Muskeg/Keg River sample from DST is sodium chloride water with 97 780 TDS. A couple other contaminated/incomplete samples.</t>
  </si>
  <si>
    <t>SUNCOR N CAMERON HILLS M-05</t>
  </si>
  <si>
    <t>60.24940N</t>
  </si>
  <si>
    <t>118.28117W</t>
  </si>
  <si>
    <t>Two Sulphur Point DSTs 54°C and 56°C BHT, PreCambrian DST 54°C BHT, Log BHT is 48°C.</t>
  </si>
  <si>
    <t>No completions listed. A couple incomplete analysis samples.</t>
  </si>
  <si>
    <t>SHELL H.B. GRUMBLER J-72</t>
  </si>
  <si>
    <t>60.36131N</t>
  </si>
  <si>
    <t>115.73046W</t>
  </si>
  <si>
    <t>No DSTs, Log BHT is 28°C.</t>
  </si>
  <si>
    <t>MURPHY CANADA ALEXANDRA NO.1(F-39)</t>
  </si>
  <si>
    <t>60.47419N</t>
  </si>
  <si>
    <t>116.86079W</t>
  </si>
  <si>
    <t>No DST BHT reported, Log BHT is 32°C.</t>
  </si>
  <si>
    <t>No completions listed. Slave Point sample from DST is sodium chloride water with 100 420 TDS.</t>
  </si>
  <si>
    <t>CDR WOOD BUFFALO L-42</t>
  </si>
  <si>
    <t>60.52763N</t>
  </si>
  <si>
    <t>114.40634W</t>
  </si>
  <si>
    <t>No DSTs, no log BHT. No BHT in EOWR.</t>
  </si>
  <si>
    <t>1-138</t>
  </si>
  <si>
    <t>CDR WOOD BUFFALO C-03</t>
  </si>
  <si>
    <t>60.53346N</t>
  </si>
  <si>
    <t>114.51790W</t>
  </si>
  <si>
    <t>1-134</t>
  </si>
  <si>
    <t>CDR WOOD BUFFALO 2C-03</t>
  </si>
  <si>
    <t>CDR WOOD BUFFALO C-74</t>
  </si>
  <si>
    <t>60.55230N</t>
  </si>
  <si>
    <t>114.73600W</t>
  </si>
  <si>
    <t>1-150</t>
  </si>
  <si>
    <t>60.58553N</t>
  </si>
  <si>
    <t>116.21622W</t>
  </si>
  <si>
    <t>No DST BHT reported, no log BHT. No BHT in EOWR.</t>
  </si>
  <si>
    <t>1-5</t>
  </si>
  <si>
    <t>COMINCO HAY RIVER G-3</t>
  </si>
  <si>
    <t>60.59540N</t>
  </si>
  <si>
    <t>116.21804W</t>
  </si>
  <si>
    <t>Slave Point completion, no production. Slave Point sample from DST is incomplete analysis.</t>
  </si>
  <si>
    <t>NWT ESCARPMENT LAKE NO.1(L-66)</t>
  </si>
  <si>
    <t>No DST BHT reported, Log BHT is 27°C.</t>
  </si>
  <si>
    <t>Slave Point completion, no production. Slave Point sample from production test is sodium chloride water with 43 950 TDS.</t>
  </si>
  <si>
    <t>4</t>
  </si>
  <si>
    <t>60.60151N</t>
  </si>
  <si>
    <t>116.22332W</t>
  </si>
  <si>
    <t>No DST BHT reported, Log BHT is 34°C.</t>
  </si>
  <si>
    <t>No completions listed. Slave Point sample from DST is sodium chloride water with 54 600 TDS, Sulphur Point sample from DST is sodium chloride water with 62 500 TDS.</t>
  </si>
  <si>
    <t>2-5</t>
  </si>
  <si>
    <t>6</t>
  </si>
  <si>
    <t>CALSTAN TATHLINA LAKE K-10</t>
  </si>
  <si>
    <t>60.66128N</t>
  </si>
  <si>
    <t>117.27372W</t>
  </si>
  <si>
    <t>No DST BHT reported, Log BHT is 33°C.</t>
  </si>
  <si>
    <t>No completions listed. Slave Point sample from DST is sodium chloride water with 84 830 TDS.</t>
  </si>
  <si>
    <t>SOBC TATHLINA LAKE D-39</t>
  </si>
  <si>
    <t>60.63372N</t>
  </si>
  <si>
    <t>117.37364W</t>
  </si>
  <si>
    <t>No DSTs, Log BHT is 33°C.</t>
  </si>
  <si>
    <t>BRIGGS WEST TATHLINA NO.2(G-19)</t>
  </si>
  <si>
    <t>60.63836N</t>
  </si>
  <si>
    <t>117.79234W</t>
  </si>
  <si>
    <t>No DSTs, Log BHT is 35°C.</t>
  </si>
  <si>
    <t>BRIGGS WEST TATHLINA LAKE NO.1(G-48)</t>
  </si>
  <si>
    <t>60.62269N</t>
  </si>
  <si>
    <t>117.88701W</t>
  </si>
  <si>
    <t>No completions or DSTs listed. Keg RIver sample from DST (verified in EOWR) is sodium chloride water with 86 920 TDS likely contaminated.</t>
  </si>
  <si>
    <t>PLACID WOOD W. TATHLINA K-48</t>
  </si>
  <si>
    <t>60.62677N</t>
  </si>
  <si>
    <t>117.89587W</t>
  </si>
  <si>
    <t>No DST BHT reported, Log BHT is 30°C.</t>
  </si>
  <si>
    <t>No completions listed. Slave Point sample from DST is sodium chloride water with 16 450 TDS, Keg River sample from DST is sodium chloride water with 80 800 TDS.</t>
  </si>
  <si>
    <t>60.56105N</t>
  </si>
  <si>
    <t>118.08430W</t>
  </si>
  <si>
    <t>Slave Point DST BHT 40°C, Sulphur Point DST BHT 40°C, Log BHT is 19°C.</t>
  </si>
  <si>
    <t>No completions listed. Sulphur Point sample from DST is sodium chloride water with 105 990 TDS.</t>
  </si>
  <si>
    <t>GEN CRUDE RANVIK HAY RIVER E-30</t>
  </si>
  <si>
    <t>60.82332N</t>
  </si>
  <si>
    <t>115.84298W</t>
  </si>
  <si>
    <t>Sulphur Point DST BHT 27°C, no log BHT.</t>
  </si>
  <si>
    <t>No completions listed. Keg River sample from DST is sodium chloride water with 44 950 TDS.</t>
  </si>
  <si>
    <t>FROBISHER HAY RIVER #4</t>
  </si>
  <si>
    <t>60.70512N</t>
  </si>
  <si>
    <t>115.88748W</t>
  </si>
  <si>
    <t>No DSTs, no log BHT. Not on OROGO site.</t>
  </si>
  <si>
    <t>1-60</t>
  </si>
  <si>
    <t>FROBISHER HAY RIVER #5B</t>
  </si>
  <si>
    <t>60.70624N</t>
  </si>
  <si>
    <t>FROBISHER HAY RIVER #5</t>
  </si>
  <si>
    <t>115.88609W</t>
  </si>
  <si>
    <t>FROBISHER HAY RIVER #6</t>
  </si>
  <si>
    <t>60.70735N</t>
  </si>
  <si>
    <t>NWT HEART LAKE NO.1(F-29)</t>
  </si>
  <si>
    <t>60.80512N</t>
  </si>
  <si>
    <t>116.58640W</t>
  </si>
  <si>
    <t>60.80011N</t>
  </si>
  <si>
    <t>116.80140W</t>
  </si>
  <si>
    <t>PLACID CHEVRON N.E. TATHLINA D-50</t>
  </si>
  <si>
    <t>60.81858N</t>
  </si>
  <si>
    <t>117.15374W</t>
  </si>
  <si>
    <t>PreCambrian DST 37°C BHT, Log BHT is 35°C.</t>
  </si>
  <si>
    <t>No completions listed. Slave Point sample from DST is sodium chloride water with 81 090 TDS.</t>
  </si>
  <si>
    <t>60.79358N</t>
  </si>
  <si>
    <t>117.30066W</t>
  </si>
  <si>
    <t>***Not Shale. Possibly part of the Slave Point(end), near the transition of Slave Point to Wattt Montain or Possibly part of the SulphurePoint(beginning), near the transition of Slave Point to Wattt Montain</t>
  </si>
  <si>
    <t>60.76711N</t>
  </si>
  <si>
    <t>117.33044W</t>
  </si>
  <si>
    <t>60.72011N</t>
  </si>
  <si>
    <t>117.37280W</t>
  </si>
  <si>
    <t>No completions listed. Sulphur Point sample from DST is sodium chloride water with 61 590 TDS.</t>
  </si>
  <si>
    <t>2-6</t>
  </si>
  <si>
    <t>60.70928N</t>
  </si>
  <si>
    <t>117.39669W</t>
  </si>
  <si>
    <t>Slave Point DST 34°C BHT, Sulphur Point DST 34°C BHT, Log BHT is 37°C.</t>
  </si>
  <si>
    <t>No completions listed. Sulphur Point sample from DST is sodium chloride water with 64 550 TDS.</t>
  </si>
  <si>
    <t>PLACID CHEVRON KAKISA J-65</t>
  </si>
  <si>
    <t>60.74511N</t>
  </si>
  <si>
    <t>117.45335W</t>
  </si>
  <si>
    <t>No DST BHT reported, Log BHT is 36°C.</t>
  </si>
  <si>
    <t>No completions listed. Keg River sample from DST is sodium chloride water with 29 830 TDS.</t>
  </si>
  <si>
    <t>BRIGGS TATHLINA LAKE NO.3(F-01)</t>
  </si>
  <si>
    <t>60.67497N</t>
  </si>
  <si>
    <t>117.52075W</t>
  </si>
  <si>
    <t>No DST BHT reported, Log BHT is 45°C.</t>
  </si>
  <si>
    <t>1-4</t>
  </si>
  <si>
    <t>5</t>
  </si>
  <si>
    <t>BRIGGS W.TATHLINA LAKE NO.3(A-71)</t>
  </si>
  <si>
    <t>60.66677N</t>
  </si>
  <si>
    <t>117.72142W</t>
  </si>
  <si>
    <t>No completions listed. Sulphur Point sample from DST is sodium chloride water with 78 910 TDS.</t>
  </si>
  <si>
    <t>60.80954N</t>
  </si>
  <si>
    <t>118.71802W</t>
  </si>
  <si>
    <t>Slave Point DST 30°C BHT, Sulphur Point DST 41°C BHT, two Keg River DSTs 30°C and 31°C BHT, Log BHT is 36°C.</t>
  </si>
  <si>
    <t>No completions listed. Sulphur Point sample from DST is sodium chloride water with 123 460 TDS, Keg River sample from DST is sodium chloride water with 146 550 TDS.</t>
  </si>
  <si>
    <t>MCD ET AL SULPHUR POINT NO.1(O-07)</t>
  </si>
  <si>
    <t>60.94806N</t>
  </si>
  <si>
    <t>114.76301W</t>
  </si>
  <si>
    <t>No completions or DSTs listed. Sulphur Point/Keg River sample from flowline is calcium sulfate water with 3 770 TDS.</t>
  </si>
  <si>
    <t>4-5</t>
  </si>
  <si>
    <t>6-10</t>
  </si>
  <si>
    <t>HORN RIVER ET AL HAY RIVER B-52</t>
  </si>
  <si>
    <t>60.85221N</t>
  </si>
  <si>
    <t>115.66933W</t>
  </si>
  <si>
    <t>Slave Point DST 26°C BHT, Log BHT is 28°C.</t>
  </si>
  <si>
    <t>GEN. CRUDE RANVIK REEF CREEK G-15</t>
  </si>
  <si>
    <t>60.90637N</t>
  </si>
  <si>
    <t>116.29436W</t>
  </si>
  <si>
    <t>Sulphur Point DST BHT 19°C, no log BHT.</t>
  </si>
  <si>
    <t>No completions listed. Sulphur Point sample from DST is sodium chloride water with 39 160 TDS.</t>
  </si>
  <si>
    <t>NWT HEART LAKE NO.2 (I-41)</t>
  </si>
  <si>
    <t>60.84387N</t>
  </si>
  <si>
    <t>116.63031W</t>
  </si>
  <si>
    <t>Keg River DST 42°C BHT, no log BHT.</t>
  </si>
  <si>
    <t>No completions listed. Sulphur Point sample from DST is sodium chloride water with 73 520 TDS, Keg River sample from DST is sodium chloride water with 63 210 TDS.</t>
  </si>
  <si>
    <t>PAN AMERICAN-SHELL KAKISA F-35</t>
  </si>
  <si>
    <t>60.90636N</t>
  </si>
  <si>
    <t>117.36469W</t>
  </si>
  <si>
    <t>No DST BHT reported, Log BHT is 29°C.</t>
  </si>
  <si>
    <t>No completions listed. Slave Point sample from DST is sodium chloride water with 61 750 TDS.</t>
  </si>
  <si>
    <t>PAN AMERICAN-SHELL KAKISA H-36</t>
  </si>
  <si>
    <t>60.92303N</t>
  </si>
  <si>
    <t>117.34906W</t>
  </si>
  <si>
    <t>No DSTs, Log BHT is 30°C.</t>
  </si>
  <si>
    <t>VERY LITTLE SAMPLE</t>
  </si>
  <si>
    <t>PAN AMERICAN-SHELL KAKISA I-44</t>
  </si>
  <si>
    <t>60.89386N</t>
  </si>
  <si>
    <t>117.38031W</t>
  </si>
  <si>
    <t>Slave Point DST 27°C BHT, Log BHT is 28°C.</t>
  </si>
  <si>
    <t>PAN AMERICAN-SHELL KAKISA L-19</t>
  </si>
  <si>
    <t>60.97720N</t>
  </si>
  <si>
    <t>118.06001W</t>
  </si>
  <si>
    <t>60.91886N</t>
  </si>
  <si>
    <t>118.52877W</t>
  </si>
  <si>
    <t>Keg River DST 27°C BHT, Log BHT is 21°C.</t>
  </si>
  <si>
    <t>No completions listed. Slave Point/Keg River sample from DST is sodium chloride water with 128 550 TDS.</t>
  </si>
  <si>
    <t>7-8</t>
  </si>
  <si>
    <t>BRIGGS RABBIT LAKE NO.3(B-07)</t>
  </si>
  <si>
    <t>60.93552N</t>
  </si>
  <si>
    <t>118.76315W</t>
  </si>
  <si>
    <t>No DST BHT reported, Log BHT is 47°C.</t>
  </si>
  <si>
    <t>3-5</t>
  </si>
  <si>
    <t>60.93135N</t>
  </si>
  <si>
    <t>118.79440W</t>
  </si>
  <si>
    <t>No DST BHT reported, Log BHT is 26°C.</t>
  </si>
  <si>
    <t>No completions listed. Chinchaga/Basal Sandstone sample from DST is sodium chloride water with 119 560 TDS.</t>
  </si>
  <si>
    <t>BRIGGS RABBIT LAKE NO. 2(O-25)</t>
  </si>
  <si>
    <t>60.91469N</t>
  </si>
  <si>
    <t>118.82565W</t>
  </si>
  <si>
    <t>No completions listed. Sulphur Point sample from DST is sodium chloride water with 171 510 TDS, Keg River sample from DST is sodium chloride water with 146 400 TDS.</t>
  </si>
  <si>
    <t>1-8</t>
  </si>
  <si>
    <t>9-12</t>
  </si>
  <si>
    <t>13-14</t>
  </si>
  <si>
    <t>IMP REDKNIFE N-06</t>
  </si>
  <si>
    <t>119.27097W</t>
  </si>
  <si>
    <t>2-4</t>
  </si>
  <si>
    <t>WILKINSON REDKNIFE RIVER NO.2(E-33)</t>
  </si>
  <si>
    <t>60.87301N</t>
  </si>
  <si>
    <t>119.37254W</t>
  </si>
  <si>
    <t>No DST BHT reported, Log BHT is 39°C.</t>
  </si>
  <si>
    <t>No completions listed. Sulphur Point sample from DST is sodium chloride water with 128 950 TDS, Sulphur Point/Keg River sample from DST is sodium chloride water with 99 270 TDS.</t>
  </si>
  <si>
    <t>MCD ET AL HAY RIVER NO.1(I-41)</t>
  </si>
  <si>
    <t>61.01041N</t>
  </si>
  <si>
    <t>115.63414W</t>
  </si>
  <si>
    <t>No completions or DSTs listed. Slave Point flow sample is sodium chloride water with 11 200 TDS, Sulphur Point flow sample is sodium chloride water with 16 790 TDS.</t>
  </si>
  <si>
    <t>1-87</t>
  </si>
  <si>
    <t>GEN. CRUDE RANVIK CHEVRON DESMARAIS PT. E-72</t>
  </si>
  <si>
    <t>61.02171N</t>
  </si>
  <si>
    <t>116.49643W</t>
  </si>
  <si>
    <t>Slave Point DST 20°C BHT, Nahanni DST 26°C BHT, Log BHT is 23°C.</t>
  </si>
  <si>
    <t>No completions listed. Nahanni sample from DST is sodium chloride water with 77 040 TDS.</t>
  </si>
  <si>
    <t>4-9</t>
  </si>
  <si>
    <t>10-11</t>
  </si>
  <si>
    <t>NWT BIG ISLAND NO.1(B-69)</t>
  </si>
  <si>
    <t>61.13346N</t>
  </si>
  <si>
    <t>116.70139W</t>
  </si>
  <si>
    <t>No completions listed. Slave Point sample from DST is sodium chloride water with 37 620 TDS.</t>
  </si>
  <si>
    <t>5-7</t>
  </si>
  <si>
    <t>NWT BIG ISLAND NO.2(C-38)</t>
  </si>
  <si>
    <t>61.11679N</t>
  </si>
  <si>
    <t>116.86806W</t>
  </si>
  <si>
    <t>No completions listed. Slave Point sample from DST is sodium sulfate water with 1 190 TDS.</t>
  </si>
  <si>
    <t>5-6</t>
  </si>
  <si>
    <t>CDR CHEVRON MILLS LAKE L-10</t>
  </si>
  <si>
    <t>61.16140N</t>
  </si>
  <si>
    <t>117.52896W</t>
  </si>
  <si>
    <t>Chinchaga DST 31°C BHT, PreCambrian DST 37°C BHT, Log BHT is 31°C.</t>
  </si>
  <si>
    <t>No completions listed. Multiple incomplete Nahanni analyses.</t>
  </si>
  <si>
    <t>61.15220N</t>
  </si>
  <si>
    <t>117.94277W</t>
  </si>
  <si>
    <t>Chinchaga DST 32°C BHT, PreCambrian DST 10°C BHT, no log BHT.</t>
  </si>
  <si>
    <t>No completions listed. Nahanni sample from DST is sodium chloride water with 163 250 TDS, Chinchaga sample from DST is sodium sulfate water with 10 610 TDS.</t>
  </si>
  <si>
    <t>BRIGGS NORTHEAST RABBIT LAKE NO.1(K-21)</t>
  </si>
  <si>
    <t>61.00958N</t>
  </si>
  <si>
    <t>118.58728W</t>
  </si>
  <si>
    <t>No completions listed. Nahanni sample from DST is sodium chloride water with 122 750 TDS.</t>
  </si>
  <si>
    <t>61.50014N</t>
  </si>
  <si>
    <t>116.80135W</t>
  </si>
  <si>
    <t>No completions listed. Slave Point sample from DST is sodium chloride water with 64 940 TDS.</t>
  </si>
  <si>
    <t>NWT DEEP BAY NO.4(C-20)</t>
  </si>
  <si>
    <t>61.53534N</t>
  </si>
  <si>
    <t>No completions listed. Slave Point sample from DST is sodium chloride water with 39 110 TDS, Sulphur Point sample from DST is sodium chloride water with 51 110 TDS.</t>
  </si>
  <si>
    <t>1-31</t>
  </si>
  <si>
    <t>32-38</t>
  </si>
  <si>
    <t>PUNCH DEEP BAY TEST NO.4</t>
  </si>
  <si>
    <t>116.85135W</t>
  </si>
  <si>
    <t>Not confident that this is the correct well</t>
  </si>
  <si>
    <t>61.45200N</t>
  </si>
  <si>
    <t>116.90136W</t>
  </si>
  <si>
    <t>No completions listed. Slave Point sample from DST is sodium chloride water with 89 240 TDS.</t>
  </si>
  <si>
    <t>1-12</t>
  </si>
  <si>
    <t>13</t>
  </si>
  <si>
    <t>CDR TRIAD ANDEX ET AL MILLS LAKE B-75</t>
  </si>
  <si>
    <t>61.23485N</t>
  </si>
  <si>
    <t>117.47958W</t>
  </si>
  <si>
    <t>No DSTs, Log BHT is 32°C.</t>
  </si>
  <si>
    <t>61.27713N</t>
  </si>
  <si>
    <t>117.66136W</t>
  </si>
  <si>
    <t>No completions listed. Nahanni sample from DST is sodium chloride water with 23 910 TDS.</t>
  </si>
  <si>
    <t>No samples or core</t>
  </si>
  <si>
    <t>CHEVRON MILLS LAKE P-18</t>
  </si>
  <si>
    <t>61.29734N</t>
  </si>
  <si>
    <t>118.03475W</t>
  </si>
  <si>
    <t>Nahanni DST 29°C BHT, Chinchaga DST 36°C BHT, Log BHT is 33°C.</t>
  </si>
  <si>
    <t>No completions listed. Nahanni sample from DST is sodium chloride water with 117 960 TDS, Nahanni/Chinchaga sample from DST is sodium chloride water with 52 880 TDS.</t>
  </si>
  <si>
    <t>CDR CPOG CHEVRON MILLS LAKE 2J-74</t>
  </si>
  <si>
    <t>61.22720N</t>
  </si>
  <si>
    <t>118.23137W</t>
  </si>
  <si>
    <t>Chinchaga DST 36°C BHT, no log BHT.</t>
  </si>
  <si>
    <t>61.43153N</t>
  </si>
  <si>
    <t>115.95135W</t>
  </si>
  <si>
    <t>No completions. Slave Point sample from DST (verified in EOWR) is calcium/magnesium bicarbonate water with 722 TDS.</t>
  </si>
  <si>
    <t>1-29</t>
  </si>
  <si>
    <t>NWT DEEP BAY NO.3(C-61)</t>
  </si>
  <si>
    <t>61.33347N</t>
  </si>
  <si>
    <t>116.70971W</t>
  </si>
  <si>
    <t>No completions listed. Keg River sample from DST is sodium chloride water with 26 110 TDS.</t>
  </si>
  <si>
    <t>1-25(?)</t>
  </si>
  <si>
    <t>61.37514N</t>
  </si>
  <si>
    <t>116.86803W</t>
  </si>
  <si>
    <t>?</t>
  </si>
  <si>
    <t>PUNCH DEEP BAY TEST NO.6</t>
  </si>
  <si>
    <t>PUNCH DEEP BAY TEST NO.5</t>
  </si>
  <si>
    <t>61.43347N</t>
  </si>
  <si>
    <t>117.18471W</t>
  </si>
  <si>
    <t>NWT PROVINCE NO.1(K-31)</t>
  </si>
  <si>
    <t>61.34458N</t>
  </si>
  <si>
    <t>117.61805W</t>
  </si>
  <si>
    <t>No DST BHT reported, no log BHT. Not on OROGO site.</t>
  </si>
  <si>
    <t>61.45446N</t>
  </si>
  <si>
    <t>119.56566W</t>
  </si>
  <si>
    <t>Horn Plateau DST 25°C BHT, Log BHT is 38°C.</t>
  </si>
  <si>
    <t>No completions listed. Horn Plateau sample from DST is sodium chloride water with 181 040 TDS.</t>
  </si>
  <si>
    <t>I0E PROVIDENCE K-45</t>
  </si>
  <si>
    <t>61.57681N</t>
  </si>
  <si>
    <t>117.14798W</t>
  </si>
  <si>
    <t>1-74</t>
  </si>
  <si>
    <t>HORN RIVER PLACID I0E MINK LAKE I-38</t>
  </si>
  <si>
    <t>61.62541N</t>
  </si>
  <si>
    <t>117.59889W</t>
  </si>
  <si>
    <t>Two Horn Plateau DSTs 20°C BHT, Log BHT is 20°C.</t>
  </si>
  <si>
    <t>No completions listed. Horn Plateau sample from DST is sodium chloride water with 73 830 TDS.</t>
  </si>
  <si>
    <t>CS NOEL LAFERTE RIVER J-03</t>
  </si>
  <si>
    <t>61.54402N</t>
  </si>
  <si>
    <t>118.01185W</t>
  </si>
  <si>
    <t>Two Nahanni DST 27°C BHT, Log BHT is 23°C.</t>
  </si>
  <si>
    <t>No completions listed. Nahanni sample from DST is sodium chloride water with 69 760 TDS.</t>
  </si>
  <si>
    <t>CS LAFERTE RIVER I-47</t>
  </si>
  <si>
    <t>61.61055N</t>
  </si>
  <si>
    <t>118.13033W</t>
  </si>
  <si>
    <t>No completions listed. Nahanni sample from DST is sodium sulfate water with 7 800 TDS.</t>
  </si>
  <si>
    <t>CS LAFERTE RIVER H-27</t>
  </si>
  <si>
    <t>61.60637N</t>
  </si>
  <si>
    <t>118.56785W</t>
  </si>
  <si>
    <t>Too small, poor condition, already cut and not  enough samples.</t>
  </si>
  <si>
    <t xml:space="preserve">Igneous, plutonic basement rock. Granite. Grainy. Black amphibole with lots of smaller feldspar (&gt;80%) </t>
  </si>
  <si>
    <t>CS LAFERTE RIVER O-15</t>
  </si>
  <si>
    <t>61.58137N</t>
  </si>
  <si>
    <t>HORN R DECALTA TENN ET AL RABBITSKIN I-08</t>
  </si>
  <si>
    <t>61.62566N</t>
  </si>
  <si>
    <t>119.50615W</t>
  </si>
  <si>
    <t>No DST BHT reported, Log BHT is 35°C.</t>
  </si>
  <si>
    <t>No completions listed. Nahanni sample from DST is sodium chloride water with 9 2670 TDS.</t>
  </si>
  <si>
    <t>61.58616N</t>
  </si>
  <si>
    <t>119.97003W</t>
  </si>
  <si>
    <t>D-66(1)-1-1: There are 2 SR-2022-001/D-66-1-1, please see the picture to see wich one is D-66(1) and D-66(2)</t>
  </si>
  <si>
    <t>GPD NOEL MILLS LAKE B-41</t>
  </si>
  <si>
    <t>61.66839N</t>
  </si>
  <si>
    <t>116.88940W</t>
  </si>
  <si>
    <t>Chinchaga DST 32°C BHT, Ernerst Lake DST 20°C BHT, Log BHT is 39°C.</t>
  </si>
  <si>
    <t>No completions listed. Three Ernest Lake samples from DST, two incomplete, one likely contaminated.</t>
  </si>
  <si>
    <t>CS LAFERTE RIVER C-25</t>
  </si>
  <si>
    <t>61.73554N</t>
  </si>
  <si>
    <t>118.33346W</t>
  </si>
  <si>
    <t>No completions listed. Nahanni sample from DST is sodium sulfate water with 4 250 TDS.</t>
  </si>
  <si>
    <t>CS LAFERTE RIVER M-16</t>
  </si>
  <si>
    <t>61.76471N</t>
  </si>
  <si>
    <t>118.56002W</t>
  </si>
  <si>
    <t>CS LAFERTE RIVER G-41</t>
  </si>
  <si>
    <t>61.67304N</t>
  </si>
  <si>
    <t>118.63816W</t>
  </si>
  <si>
    <t>CS LAFERTE RIVER A-66</t>
  </si>
  <si>
    <t>61.75221N</t>
  </si>
  <si>
    <t>118.69285W</t>
  </si>
  <si>
    <t>Shale/Red Beds</t>
  </si>
  <si>
    <t>Sandstone</t>
  </si>
  <si>
    <t>Too small, poor condition, already cut  and not  enough samples.</t>
  </si>
  <si>
    <t xml:space="preserve">Igneous basement rock. Grainy. </t>
  </si>
  <si>
    <t>C.S. LAFERTE RIVER A-21</t>
  </si>
  <si>
    <t>61.83555N</t>
  </si>
  <si>
    <t>117.81781W</t>
  </si>
  <si>
    <t>Igneous, plutonic basement rock. Granite (Quartz syenite). Grainy.Pink K-Feldspar(75%), Plagioclase(10%), Quartz(10%), Black amphibole(10%)</t>
  </si>
  <si>
    <t>C.S. LAFERTE RIVER A-36</t>
  </si>
  <si>
    <t>61.91889N</t>
  </si>
  <si>
    <t>117.84906W</t>
  </si>
  <si>
    <t>CS LAFERTE RIVER G-68</t>
  </si>
  <si>
    <t>61.95639N</t>
  </si>
  <si>
    <t>117.95063W</t>
  </si>
  <si>
    <t>Igneous basement rock. Felsic subangular cm clast in feldspathic matrix</t>
  </si>
  <si>
    <t>C.S. LAFERTE RIVER M-02</t>
  </si>
  <si>
    <t>61.86471N</t>
  </si>
  <si>
    <t>118.27877W</t>
  </si>
  <si>
    <t>Too small, poor condition, already cut.</t>
  </si>
  <si>
    <t>Igneous basement rock</t>
  </si>
  <si>
    <t xml:space="preserve">*(see comments)* Gray, Seems to have spaced and irregular mm horizons </t>
  </si>
  <si>
    <t>Gray, Stylolite, Some mm pores in proximity with stylolite (in the center of the sample)</t>
  </si>
  <si>
    <t>Gray, Stylolite, Micropores, Fine cristalisation</t>
  </si>
  <si>
    <t>Many stylolite (more at the upper extremity), Dark gray and light gray layers that varies/alternate horizontally,  filled-fracture cut the lamination, Fine cristalisation</t>
  </si>
  <si>
    <t>Gray, Massive, Detritic paler rounded inclusion (non-adjoining), The sample seems to mark a transition with the change of texture in the unit, In the interval closer to the surface (see photo (J-42-1-8_S2): larger inclusions (cm) that seems to have been submitted to creep as we can see in the bedding</t>
  </si>
  <si>
    <t xml:space="preserve">Intergranular fracture, Very fractured. Small (&lt;1cm) rounded inclusions, Fossiliferous.  Deeper the structure varies; about 2m deeper seems to have a mylonitised zone (See picture E-02-1-7_S2). </t>
  </si>
  <si>
    <t>Slightly intergranular, At one end; fractured horizon filled of argillaceous (darker) material</t>
  </si>
  <si>
    <t>Rich in rounded inclusions.  Texture variation</t>
  </si>
  <si>
    <t>Highly porous, Many pores filled by dolomite, At lower depth there is a lot of cavities filled by automorph dolomite.</t>
  </si>
  <si>
    <t>Highly porous.</t>
  </si>
  <si>
    <t xml:space="preserve">Vuggy,  Stylolite(that induced fracture), Rounded (mm to cm) inclusions. Small width(Carrot already cut in 2 and small in width), Brownish and gray. </t>
  </si>
  <si>
    <t>Gray, Vuggy, Lots of rounded pale inclusions of different shapes.</t>
  </si>
  <si>
    <t>Highly porous, Brownish color(stained), spherical inclusions and seems to have pieces of fossil, crystalline pale inclusions towards the other end, intergranular.</t>
  </si>
  <si>
    <t>Brownish. Whitish rounded cm inclusions. Porous.</t>
  </si>
  <si>
    <t>Cracked, Stylolite, Intergranular, Stained, Change in the facies/texture.</t>
  </si>
  <si>
    <t xml:space="preserve">Not shale, Stylolites. Recrystallized pore, Cracked, Intergranular, Vuggy. </t>
  </si>
  <si>
    <t>Dark gray. Greenish area=clay,    Only a small part of the core look like Shale, this sample was the most alike shale in that interval.</t>
  </si>
  <si>
    <t xml:space="preserve">Porous, Cracked, Vuggy, Fine cristalisation, filled-fractured. </t>
  </si>
  <si>
    <t xml:space="preserve">Whitish filled- fractures. </t>
  </si>
  <si>
    <t>Porous, Stylolite, Argilaceous filled fractured at one end, Laminated, Fractures,Fine cristals.</t>
  </si>
  <si>
    <t>Fractures, Vuggy, Whitish cristals.</t>
  </si>
  <si>
    <t>Bedding, Paler horizon are more porous, Sulphides rich, Significant facies and lithologies variation.</t>
  </si>
  <si>
    <t>Highly porous, Filled pore.</t>
  </si>
  <si>
    <t>Highly fractured,Horizontal paler bedding.</t>
  </si>
  <si>
    <t>Porous, Pore fractured, clays on one end which appears to fill fracture.</t>
  </si>
  <si>
    <t>Highly porous, Full of rounded inclusions that are paler.</t>
  </si>
  <si>
    <t>Massive, Dense, anhydrite?</t>
  </si>
  <si>
    <t>Stylolite, Porous, Cracked, Gray-beige color.</t>
  </si>
  <si>
    <t>Microporous, Cracked, Intergranular.</t>
  </si>
  <si>
    <t>Highly porous, (16cm long, 8,5cm diameter), Gray to brownish, some pores rich in sulphides (automorphic cubic pyrites 1mm). Vuggy.</t>
  </si>
  <si>
    <t>Highly porous, Dark brown. Crystalline, Intergranular.</t>
  </si>
  <si>
    <t xml:space="preserve">Vuggy, Stained. Many small rounded inclusions. Filled pores. </t>
  </si>
  <si>
    <t>Stain blackens outside the fresh surface, Spherules 1mm disseminated. 2 small crystallized cavities.</t>
  </si>
  <si>
    <t>Very porous, Fractures, Whitish rounded inclusions. Highly porous, Stain blackens(bituminous), Vuggy (some large filled-pores).</t>
  </si>
  <si>
    <t>Microporous, Crystalline.Transparent-whitish fractures filling.</t>
  </si>
  <si>
    <t xml:space="preserve">Whitish crystal inclusion, Venules in fractures. </t>
  </si>
  <si>
    <t>Net (1mm blackish) contact (between pale and dark gray). Variation of facies/textures. Anhydritic.</t>
  </si>
  <si>
    <t>Massive. Rounded shape inclusions.</t>
  </si>
  <si>
    <t>Fractured, Highly porous (Some large pores (1mm to 1cm)), Vuggy.  (2m above, fossils rich rocks)</t>
  </si>
  <si>
    <t>Vuggy (Large recristalized pores), Fractured.  (Rocks nearby have stylolites fractured; see photo M-49-1-10_Sx)</t>
  </si>
  <si>
    <t>Vuggy, Fracture, Dense.</t>
  </si>
  <si>
    <t>filled-pores, Cracked, Vuggy, Intergranular.</t>
  </si>
  <si>
    <t>Porous (Micropore), Vuggy, Whitish rounded inclusion(that do not react to HCL).</t>
  </si>
  <si>
    <t>(19cm long, 5-6cm diameter),Poor condition sample; fracture that passes through, seems grainy; very coarse grain, Stained; dirty brownish gray colors, seems to have small grains of various shapes or otherwise mm fossils which are bathed in the carbonate matrix.     Deeper,there are beautiful nice well preserved and quite special (Photos D-06-7-57_(S10, S11, S12)).</t>
  </si>
  <si>
    <t>Fossiliferous ( visible on the cut), Pale towards the surface and dark towards the depth, Wavy texture towards the depth, Change of facies which seems to have a clear visible contact, The top of the sample is more homogeneous, a little more porous (a 5mm cavity with small crystals in it). Veinlets passing through; filled with another mineral,(25,5cm long, 6cm diameter).</t>
  </si>
  <si>
    <t>Fossiliferous, Wavy texture, Crystaline; visible coarse grains , Porous; mm pores (and some cm), vuggy ;  pores partially filled. (22cm long, 6cm diameter).</t>
  </si>
  <si>
    <t>Gray, Many inclusions and highly fossileferous. Porous cavities; at one end of the sample; transparent rhombus shape(90degree cleavage) automorph crystal.</t>
  </si>
  <si>
    <t xml:space="preserve">Gray, Many inclusions and highly fossileferous. </t>
  </si>
  <si>
    <t>Pale intrusion (No HCL reaction), Cracked, Rounded inclusions, Some cavities (but many crystals fills them).</t>
  </si>
  <si>
    <t>Stylolites, Dense.</t>
  </si>
  <si>
    <t>Vuggy, Stained, Dense, Textural evoluation along the sample.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</si>
</sst>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 #,##0.00_)_ ;_ * \(#,##0.00\)_ ;_ * &quot;-&quot;??_)_ ;_ @_ "/>
    <numFmt numFmtId="165" formatCode="0.0"/>
  </numFmts>
  <fonts count="47">
    <font>
      <sz val="11"/>
      <color theme="1"/>
      <name val="Calibri"/>
      <family val="2"/>
      <scheme val="minor"/>
    </font>
    <font>
      <sz val="10"/>
      <color theme="1"/>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0"/>
      <color theme="1"/>
      <name val="Arial"/>
      <family val="2"/>
    </font>
    <font>
      <sz val="10"/>
      <name val="Arial"/>
      <family val="2"/>
    </font>
    <font>
      <sz val="11"/>
      <color rgb="FF000000"/>
      <name val="Calibri"/>
      <family val="2"/>
      <scheme val="minor"/>
    </font>
    <font>
      <b/>
      <sz val="10"/>
      <color rgb="FF000000"/>
      <name val="Arial"/>
      <family val="2"/>
    </font>
    <font>
      <sz val="8"/>
      <name val="Calibri"/>
      <family val="2"/>
      <scheme val="minor"/>
    </font>
    <font>
      <b/>
      <sz val="12"/>
      <color theme="1"/>
      <name val="Arial"/>
      <family val="2"/>
    </font>
    <font>
      <b/>
      <sz val="12"/>
      <color theme="1"/>
      <name val="Calibri"/>
      <family val="2"/>
      <scheme val="minor"/>
    </font>
    <font>
      <sz val="10"/>
      <color theme="1"/>
      <name val="Arial"/>
      <family val="2"/>
    </font>
    <font>
      <sz val="10"/>
      <color rgb="FF000000"/>
      <name val="Arial"/>
      <family val="2"/>
    </font>
    <font>
      <b/>
      <u/>
      <sz val="10"/>
      <color theme="1"/>
      <name val="Arial"/>
      <family val="2"/>
    </font>
    <font>
      <u/>
      <sz val="10"/>
      <color rgb="FF000000"/>
      <name val="Arial"/>
      <family val="2"/>
    </font>
    <font>
      <u/>
      <sz val="11"/>
      <color theme="1"/>
      <name val="Calibri (Corps)"/>
    </font>
    <font>
      <b/>
      <u/>
      <sz val="11"/>
      <color theme="1"/>
      <name val="Calibri (Corps)"/>
    </font>
    <font>
      <u/>
      <sz val="11"/>
      <color theme="10"/>
      <name val="Calibri"/>
      <family val="2"/>
      <scheme val="minor"/>
    </font>
    <font>
      <b/>
      <sz val="14"/>
      <color theme="1"/>
      <name val="Arial"/>
      <family val="2"/>
    </font>
    <font>
      <b/>
      <u/>
      <sz val="12"/>
      <color theme="1"/>
      <name val="Calibri"/>
      <family val="2"/>
      <scheme val="minor"/>
    </font>
    <font>
      <b/>
      <u/>
      <sz val="14"/>
      <color theme="1"/>
      <name val="Calibri"/>
      <family val="2"/>
      <scheme val="minor"/>
    </font>
    <font>
      <b/>
      <u/>
      <sz val="20"/>
      <color theme="1"/>
      <name val="Arial"/>
      <family val="2"/>
    </font>
    <font>
      <b/>
      <u/>
      <sz val="14"/>
      <color rgb="FF000000"/>
      <name val="Arial"/>
      <family val="2"/>
    </font>
    <font>
      <b/>
      <u/>
      <sz val="26"/>
      <color theme="1"/>
      <name val="Arial"/>
      <family val="2"/>
    </font>
    <font>
      <b/>
      <u/>
      <sz val="16"/>
      <color theme="10"/>
      <name val="Calibri"/>
      <family val="2"/>
      <scheme val="minor"/>
    </font>
    <font>
      <b/>
      <u/>
      <sz val="14"/>
      <color theme="1"/>
      <name val="Calibri (Corps)"/>
    </font>
    <font>
      <sz val="14"/>
      <color theme="1"/>
      <name val="Calibri"/>
      <family val="2"/>
      <scheme val="minor"/>
    </font>
    <font>
      <b/>
      <u/>
      <sz val="12"/>
      <color theme="1"/>
      <name val="Arial"/>
      <family val="2"/>
    </font>
    <font>
      <b/>
      <u/>
      <sz val="18"/>
      <color theme="1"/>
      <name val="Calibri"/>
      <family val="2"/>
      <scheme val="minor"/>
    </font>
    <font>
      <b/>
      <sz val="14"/>
      <color rgb="FF000000"/>
      <name val="Arial"/>
      <family val="2"/>
    </font>
    <font>
      <b/>
      <u/>
      <sz val="12"/>
      <color rgb="FF000000"/>
      <name val="Arial"/>
      <family val="2"/>
    </font>
  </fonts>
  <fills count="4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1"/>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5"/>
        <bgColor indexed="64"/>
      </patternFill>
    </fill>
    <fill>
      <patternFill patternType="solid">
        <fgColor rgb="FFD9D9D9"/>
        <bgColor rgb="FF000000"/>
      </patternFill>
    </fill>
    <fill>
      <patternFill patternType="solid">
        <fgColor theme="7" tint="0.79998168889431442"/>
        <bgColor indexed="64"/>
      </patternFill>
    </fill>
    <fill>
      <patternFill patternType="solid">
        <fgColor theme="9" tint="0.79998168889431442"/>
        <bgColor rgb="FF000000"/>
      </patternFill>
    </fill>
    <fill>
      <patternFill patternType="solid">
        <fgColor theme="0" tint="-0.14999847407452621"/>
        <bgColor rgb="FF000000"/>
      </patternFill>
    </fill>
    <fill>
      <patternFill patternType="solid">
        <fgColor rgb="FFFF0000"/>
        <bgColor rgb="FF000000"/>
      </patternFill>
    </fill>
    <fill>
      <patternFill patternType="solid">
        <fgColor rgb="FF000000"/>
        <bgColor rgb="FF000000"/>
      </patternFill>
    </fill>
    <fill>
      <patternFill patternType="solid">
        <fgColor rgb="FFE2EFDA"/>
        <bgColor rgb="FF000000"/>
      </patternFill>
    </fill>
    <fill>
      <patternFill patternType="solid">
        <fgColor rgb="FFF8CBAD"/>
        <bgColor rgb="FF000000"/>
      </patternFill>
    </fill>
  </fills>
  <borders count="7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top style="thin">
        <color rgb="FF000000"/>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rgb="FF000000"/>
      </left>
      <right/>
      <top style="thin">
        <color indexed="64"/>
      </top>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s>
  <cellStyleXfs count="44">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2" fillId="8" borderId="8" applyNumberFormat="0" applyFon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8" fillId="32" borderId="0" applyNumberFormat="0" applyBorder="0" applyAlignment="0" applyProtection="0"/>
    <xf numFmtId="164" fontId="2" fillId="0" borderId="0" applyFont="0" applyFill="0" applyBorder="0" applyAlignment="0" applyProtection="0"/>
    <xf numFmtId="0" fontId="33" fillId="0" borderId="0" applyNumberFormat="0" applyFill="0" applyBorder="0" applyAlignment="0" applyProtection="0"/>
  </cellStyleXfs>
  <cellXfs count="580">
    <xf numFmtId="0" fontId="0" fillId="0" borderId="0" xfId="0"/>
    <xf numFmtId="0" fontId="0" fillId="0" borderId="0" xfId="0" applyAlignment="1">
      <alignment horizontal="center" vertical="center" wrapText="1"/>
    </xf>
    <xf numFmtId="0" fontId="0" fillId="0" borderId="0" xfId="0" applyAlignment="1">
      <alignment horizontal="center" vertical="center"/>
    </xf>
    <xf numFmtId="2" fontId="0" fillId="0" borderId="0" xfId="0" applyNumberFormat="1" applyAlignment="1">
      <alignment horizontal="center" vertical="center"/>
    </xf>
    <xf numFmtId="2" fontId="19" fillId="0" borderId="0" xfId="0" applyNumberFormat="1" applyFont="1" applyAlignment="1">
      <alignment horizontal="center" vertical="center"/>
    </xf>
    <xf numFmtId="49" fontId="0" fillId="0" borderId="0" xfId="0" applyNumberFormat="1" applyAlignment="1">
      <alignment horizontal="center" vertical="center" wrapText="1"/>
    </xf>
    <xf numFmtId="49" fontId="0" fillId="0" borderId="0" xfId="0" applyNumberFormat="1" applyAlignment="1">
      <alignment horizontal="center" vertical="center"/>
    </xf>
    <xf numFmtId="49" fontId="19" fillId="0" borderId="0" xfId="7" applyNumberFormat="1" applyFont="1" applyFill="1" applyAlignment="1">
      <alignment horizontal="center" vertical="center" wrapText="1"/>
    </xf>
    <xf numFmtId="0" fontId="15" fillId="0" borderId="0" xfId="0" applyFont="1" applyAlignment="1">
      <alignment horizontal="center" vertical="center"/>
    </xf>
    <xf numFmtId="49" fontId="19" fillId="0" borderId="0" xfId="0" applyNumberFormat="1" applyFont="1" applyAlignment="1">
      <alignment horizontal="center" vertical="center"/>
    </xf>
    <xf numFmtId="49" fontId="8" fillId="0" borderId="0" xfId="7" applyNumberFormat="1" applyFill="1" applyAlignment="1">
      <alignment horizontal="center" vertical="center"/>
    </xf>
    <xf numFmtId="0" fontId="8" fillId="0" borderId="0" xfId="7" applyFill="1" applyAlignment="1">
      <alignment horizontal="center" vertical="center"/>
    </xf>
    <xf numFmtId="49" fontId="19" fillId="0" borderId="0" xfId="7" applyNumberFormat="1" applyFont="1" applyFill="1" applyAlignment="1">
      <alignment horizontal="center" vertical="center"/>
    </xf>
    <xf numFmtId="0" fontId="0" fillId="33" borderId="0" xfId="0" applyFill="1"/>
    <xf numFmtId="0" fontId="1" fillId="0" borderId="0" xfId="0" applyFont="1" applyAlignment="1">
      <alignment horizontal="center" vertical="center"/>
    </xf>
    <xf numFmtId="0" fontId="1" fillId="0" borderId="0" xfId="0" applyFont="1"/>
    <xf numFmtId="0" fontId="1" fillId="0" borderId="0" xfId="0" applyFont="1" applyAlignment="1">
      <alignment horizontal="center"/>
    </xf>
    <xf numFmtId="0" fontId="0" fillId="35" borderId="0" xfId="0" applyFill="1"/>
    <xf numFmtId="0" fontId="1" fillId="36" borderId="0" xfId="0" applyFont="1" applyFill="1"/>
    <xf numFmtId="0" fontId="1" fillId="36" borderId="13" xfId="0" applyFont="1" applyFill="1" applyBorder="1"/>
    <xf numFmtId="0" fontId="1" fillId="35" borderId="0" xfId="0" applyFont="1" applyFill="1"/>
    <xf numFmtId="0" fontId="1" fillId="35" borderId="17" xfId="0" applyFont="1" applyFill="1" applyBorder="1"/>
    <xf numFmtId="0" fontId="1" fillId="35" borderId="25" xfId="0" applyFont="1" applyFill="1" applyBorder="1"/>
    <xf numFmtId="0" fontId="1" fillId="35" borderId="21" xfId="0" applyFont="1" applyFill="1" applyBorder="1"/>
    <xf numFmtId="0" fontId="1" fillId="35" borderId="26" xfId="0" applyFont="1" applyFill="1" applyBorder="1"/>
    <xf numFmtId="0" fontId="1" fillId="35" borderId="13" xfId="0" applyFont="1" applyFill="1" applyBorder="1"/>
    <xf numFmtId="0" fontId="25" fillId="0" borderId="0" xfId="0" applyFont="1" applyAlignment="1">
      <alignment horizontal="center" vertical="center"/>
    </xf>
    <xf numFmtId="0" fontId="1" fillId="0" borderId="17" xfId="0" applyFont="1" applyBorder="1"/>
    <xf numFmtId="0" fontId="1" fillId="0" borderId="25" xfId="0" applyFont="1" applyBorder="1"/>
    <xf numFmtId="0" fontId="25" fillId="0" borderId="0" xfId="0" applyFont="1"/>
    <xf numFmtId="0" fontId="1" fillId="0" borderId="21" xfId="0" applyFont="1" applyBorder="1"/>
    <xf numFmtId="0" fontId="1" fillId="0" borderId="26" xfId="0" applyFont="1" applyBorder="1"/>
    <xf numFmtId="0" fontId="0" fillId="39" borderId="0" xfId="0" applyFill="1"/>
    <xf numFmtId="0" fontId="1" fillId="0" borderId="13" xfId="0" applyFont="1" applyBorder="1"/>
    <xf numFmtId="0" fontId="27" fillId="0" borderId="0" xfId="0" applyFont="1"/>
    <xf numFmtId="0" fontId="1" fillId="0" borderId="0" xfId="0" applyFont="1" applyAlignment="1">
      <alignment wrapText="1"/>
    </xf>
    <xf numFmtId="165" fontId="1" fillId="35" borderId="17" xfId="0" applyNumberFormat="1" applyFont="1" applyFill="1" applyBorder="1"/>
    <xf numFmtId="165" fontId="1" fillId="0" borderId="17" xfId="0" applyNumberFormat="1" applyFont="1" applyBorder="1"/>
    <xf numFmtId="0" fontId="28" fillId="0" borderId="0" xfId="0" applyFont="1" applyAlignment="1">
      <alignment horizontal="center"/>
    </xf>
    <xf numFmtId="0" fontId="25" fillId="35" borderId="28" xfId="0" applyFont="1" applyFill="1" applyBorder="1" applyAlignment="1">
      <alignment horizontal="center" vertical="center"/>
    </xf>
    <xf numFmtId="0" fontId="1" fillId="35" borderId="28" xfId="0" applyFont="1" applyFill="1" applyBorder="1"/>
    <xf numFmtId="165" fontId="1" fillId="35" borderId="28" xfId="0" applyNumberFormat="1" applyFont="1" applyFill="1" applyBorder="1"/>
    <xf numFmtId="0" fontId="1" fillId="35" borderId="30" xfId="0" applyFont="1" applyFill="1" applyBorder="1"/>
    <xf numFmtId="0" fontId="25" fillId="35" borderId="0" xfId="0" applyFont="1" applyFill="1" applyAlignment="1">
      <alignment horizontal="center" vertical="center"/>
    </xf>
    <xf numFmtId="0" fontId="1" fillId="36" borderId="32" xfId="0" applyFont="1" applyFill="1" applyBorder="1"/>
    <xf numFmtId="0" fontId="20" fillId="35" borderId="35" xfId="0" applyFont="1" applyFill="1" applyBorder="1" applyAlignment="1">
      <alignment horizontal="center" vertical="center"/>
    </xf>
    <xf numFmtId="0" fontId="1" fillId="35" borderId="36" xfId="0" applyFont="1" applyFill="1" applyBorder="1" applyAlignment="1">
      <alignment horizontal="center" vertical="center"/>
    </xf>
    <xf numFmtId="0" fontId="25" fillId="35" borderId="36" xfId="0" applyFont="1" applyFill="1" applyBorder="1" applyAlignment="1">
      <alignment horizontal="center" vertical="center"/>
    </xf>
    <xf numFmtId="0" fontId="1" fillId="35" borderId="37" xfId="0" applyFont="1" applyFill="1" applyBorder="1" applyAlignment="1">
      <alignment horizontal="left" vertical="center"/>
    </xf>
    <xf numFmtId="0" fontId="1" fillId="35" borderId="38" xfId="0" applyFont="1" applyFill="1" applyBorder="1" applyAlignment="1">
      <alignment vertical="center"/>
    </xf>
    <xf numFmtId="0" fontId="1" fillId="35" borderId="38" xfId="0" applyFont="1" applyFill="1" applyBorder="1"/>
    <xf numFmtId="165" fontId="1" fillId="35" borderId="38" xfId="0" applyNumberFormat="1" applyFont="1" applyFill="1" applyBorder="1"/>
    <xf numFmtId="0" fontId="1" fillId="35" borderId="36" xfId="0" applyFont="1" applyFill="1" applyBorder="1"/>
    <xf numFmtId="0" fontId="1" fillId="35" borderId="39" xfId="0" applyFont="1" applyFill="1" applyBorder="1"/>
    <xf numFmtId="0" fontId="1" fillId="35" borderId="40" xfId="0" applyFont="1" applyFill="1" applyBorder="1"/>
    <xf numFmtId="0" fontId="22" fillId="0" borderId="0" xfId="0" applyFont="1" applyAlignment="1">
      <alignment horizontal="center" vertical="center" wrapText="1"/>
    </xf>
    <xf numFmtId="0" fontId="0" fillId="0" borderId="19" xfId="0" applyBorder="1"/>
    <xf numFmtId="0" fontId="0" fillId="41" borderId="0" xfId="0" applyFill="1"/>
    <xf numFmtId="0" fontId="0" fillId="0" borderId="14" xfId="0" applyBorder="1" applyAlignment="1">
      <alignment vertical="center"/>
    </xf>
    <xf numFmtId="0" fontId="0" fillId="0" borderId="47" xfId="0" applyBorder="1" applyAlignment="1">
      <alignment vertical="center"/>
    </xf>
    <xf numFmtId="0" fontId="0" fillId="41" borderId="14" xfId="0" applyFill="1" applyBorder="1" applyAlignment="1">
      <alignment vertical="center"/>
    </xf>
    <xf numFmtId="0" fontId="0" fillId="41" borderId="47" xfId="0" applyFill="1" applyBorder="1" applyAlignment="1">
      <alignment vertical="center"/>
    </xf>
    <xf numFmtId="0" fontId="0" fillId="0" borderId="39" xfId="0" applyBorder="1" applyAlignment="1">
      <alignment vertical="center"/>
    </xf>
    <xf numFmtId="0" fontId="0" fillId="0" borderId="49" xfId="0" applyBorder="1" applyAlignment="1">
      <alignment vertical="center"/>
    </xf>
    <xf numFmtId="0" fontId="0" fillId="0" borderId="46" xfId="0" applyBorder="1" applyAlignment="1">
      <alignment vertical="center"/>
    </xf>
    <xf numFmtId="0" fontId="0" fillId="41" borderId="46" xfId="0" applyFill="1" applyBorder="1" applyAlignment="1">
      <alignment vertical="center"/>
    </xf>
    <xf numFmtId="0" fontId="0" fillId="0" borderId="48" xfId="0" applyBorder="1" applyAlignment="1">
      <alignment vertical="center"/>
    </xf>
    <xf numFmtId="0" fontId="28" fillId="0" borderId="0" xfId="0" applyFont="1"/>
    <xf numFmtId="0" fontId="0" fillId="37" borderId="0" xfId="0" applyFill="1" applyAlignment="1">
      <alignment horizontal="center" vertical="center"/>
    </xf>
    <xf numFmtId="0" fontId="0" fillId="35" borderId="0" xfId="0" applyFill="1" applyAlignment="1">
      <alignment horizontal="center" vertical="center"/>
    </xf>
    <xf numFmtId="2" fontId="0" fillId="35" borderId="0" xfId="0" applyNumberFormat="1" applyFill="1" applyAlignment="1">
      <alignment horizontal="center" vertical="center"/>
    </xf>
    <xf numFmtId="49" fontId="19" fillId="35" borderId="0" xfId="7" applyNumberFormat="1" applyFont="1" applyFill="1" applyAlignment="1">
      <alignment horizontal="center" vertical="center" wrapText="1"/>
    </xf>
    <xf numFmtId="49" fontId="0" fillId="35" borderId="0" xfId="0" applyNumberFormat="1" applyFill="1" applyAlignment="1">
      <alignment horizontal="center" vertical="center" wrapText="1"/>
    </xf>
    <xf numFmtId="49" fontId="0" fillId="35" borderId="0" xfId="0" applyNumberFormat="1" applyFill="1" applyAlignment="1">
      <alignment horizontal="center" vertical="center"/>
    </xf>
    <xf numFmtId="2" fontId="0" fillId="37" borderId="0" xfId="0" applyNumberFormat="1" applyFill="1" applyAlignment="1">
      <alignment horizontal="center" vertical="center"/>
    </xf>
    <xf numFmtId="49" fontId="0" fillId="37" borderId="0" xfId="0" applyNumberFormat="1" applyFill="1" applyAlignment="1">
      <alignment horizontal="center" vertical="center" wrapText="1"/>
    </xf>
    <xf numFmtId="0" fontId="0" fillId="37" borderId="0" xfId="0" applyFill="1"/>
    <xf numFmtId="2" fontId="19" fillId="37" borderId="0" xfId="0" applyNumberFormat="1" applyFont="1" applyFill="1" applyAlignment="1">
      <alignment horizontal="center" vertical="center"/>
    </xf>
    <xf numFmtId="49" fontId="0" fillId="37" borderId="0" xfId="0" applyNumberFormat="1" applyFill="1" applyAlignment="1">
      <alignment horizontal="center" vertical="center"/>
    </xf>
    <xf numFmtId="0" fontId="1" fillId="0" borderId="23" xfId="0" applyFont="1" applyBorder="1" applyAlignment="1">
      <alignment horizontal="left" vertical="center"/>
    </xf>
    <xf numFmtId="0" fontId="1" fillId="0" borderId="24" xfId="0" applyFont="1" applyBorder="1" applyAlignment="1">
      <alignment vertical="center"/>
    </xf>
    <xf numFmtId="0" fontId="1" fillId="0" borderId="24" xfId="0" applyFont="1" applyBorder="1"/>
    <xf numFmtId="0" fontId="1" fillId="0" borderId="14" xfId="0" applyFont="1" applyBorder="1"/>
    <xf numFmtId="0" fontId="29" fillId="0" borderId="0" xfId="0" applyFont="1"/>
    <xf numFmtId="0" fontId="0" fillId="41" borderId="0" xfId="0" applyFill="1" applyAlignment="1">
      <alignment horizontal="center" vertical="center"/>
    </xf>
    <xf numFmtId="2" fontId="0" fillId="41" borderId="0" xfId="0" applyNumberFormat="1" applyFill="1" applyAlignment="1">
      <alignment horizontal="center" vertical="center"/>
    </xf>
    <xf numFmtId="49" fontId="0" fillId="41" borderId="0" xfId="0" applyNumberFormat="1" applyFill="1" applyAlignment="1">
      <alignment horizontal="center" vertical="center" wrapText="1"/>
    </xf>
    <xf numFmtId="49" fontId="0" fillId="41" borderId="0" xfId="0" applyNumberFormat="1" applyFill="1" applyAlignment="1">
      <alignment horizontal="center" vertical="center"/>
    </xf>
    <xf numFmtId="0" fontId="8" fillId="41" borderId="0" xfId="7" applyFill="1" applyAlignment="1">
      <alignment horizontal="center" vertical="center" wrapText="1"/>
    </xf>
    <xf numFmtId="0" fontId="1" fillId="0" borderId="50" xfId="0" applyFont="1" applyBorder="1"/>
    <xf numFmtId="0" fontId="0" fillId="35" borderId="46" xfId="0" applyFill="1" applyBorder="1" applyAlignment="1">
      <alignment vertical="center"/>
    </xf>
    <xf numFmtId="0" fontId="0" fillId="35" borderId="14" xfId="0" applyFill="1" applyBorder="1" applyAlignment="1">
      <alignment vertical="center"/>
    </xf>
    <xf numFmtId="0" fontId="0" fillId="35" borderId="47" xfId="0" applyFill="1" applyBorder="1" applyAlignment="1">
      <alignment vertical="center"/>
    </xf>
    <xf numFmtId="0" fontId="0" fillId="0" borderId="15" xfId="0" applyBorder="1"/>
    <xf numFmtId="0" fontId="25" fillId="0" borderId="0" xfId="0" applyFont="1" applyAlignment="1">
      <alignment horizontal="center"/>
    </xf>
    <xf numFmtId="0" fontId="1" fillId="35" borderId="28" xfId="0" applyFont="1" applyFill="1" applyBorder="1" applyAlignment="1">
      <alignment horizontal="center"/>
    </xf>
    <xf numFmtId="0" fontId="1" fillId="35" borderId="0" xfId="0" applyFont="1" applyFill="1" applyAlignment="1">
      <alignment horizontal="center"/>
    </xf>
    <xf numFmtId="0" fontId="1" fillId="36" borderId="0" xfId="0" applyFont="1" applyFill="1" applyAlignment="1">
      <alignment horizontal="center"/>
    </xf>
    <xf numFmtId="0" fontId="1" fillId="35" borderId="36" xfId="0" applyFont="1" applyFill="1" applyBorder="1" applyAlignment="1">
      <alignment horizontal="center"/>
    </xf>
    <xf numFmtId="0" fontId="25" fillId="0" borderId="21" xfId="0" applyFont="1" applyBorder="1" applyAlignment="1">
      <alignment horizontal="center" vertical="center"/>
    </xf>
    <xf numFmtId="165" fontId="1" fillId="0" borderId="24" xfId="0" applyNumberFormat="1" applyFont="1" applyBorder="1"/>
    <xf numFmtId="0" fontId="1" fillId="0" borderId="21" xfId="0" applyFont="1" applyBorder="1" applyAlignment="1">
      <alignment horizontal="center"/>
    </xf>
    <xf numFmtId="165" fontId="1" fillId="35" borderId="0" xfId="0" applyNumberFormat="1" applyFont="1" applyFill="1"/>
    <xf numFmtId="0" fontId="25" fillId="35" borderId="21" xfId="0" applyFont="1" applyFill="1" applyBorder="1" applyAlignment="1">
      <alignment horizontal="center" vertical="center"/>
    </xf>
    <xf numFmtId="165" fontId="1" fillId="35" borderId="24" xfId="0" applyNumberFormat="1" applyFont="1" applyFill="1" applyBorder="1"/>
    <xf numFmtId="0" fontId="1" fillId="35" borderId="21" xfId="0" applyFont="1" applyFill="1" applyBorder="1" applyAlignment="1">
      <alignment horizontal="center"/>
    </xf>
    <xf numFmtId="0" fontId="0" fillId="0" borderId="0" xfId="0" applyAlignment="1">
      <alignment vertical="top" wrapText="1"/>
    </xf>
    <xf numFmtId="0" fontId="1" fillId="36" borderId="0" xfId="0" applyFont="1" applyFill="1" applyAlignment="1">
      <alignment vertical="center"/>
    </xf>
    <xf numFmtId="0" fontId="1" fillId="36" borderId="0" xfId="0" applyFont="1" applyFill="1" applyAlignment="1">
      <alignment horizontal="center" vertical="center"/>
    </xf>
    <xf numFmtId="0" fontId="1" fillId="36" borderId="13" xfId="0" applyFont="1" applyFill="1" applyBorder="1" applyAlignment="1">
      <alignment horizontal="left" vertical="center"/>
    </xf>
    <xf numFmtId="0" fontId="1" fillId="0" borderId="26" xfId="0" applyFont="1" applyBorder="1" applyAlignment="1">
      <alignment horizontal="left" vertical="center"/>
    </xf>
    <xf numFmtId="0" fontId="1" fillId="0" borderId="13" xfId="0" applyFont="1" applyBorder="1" applyAlignment="1">
      <alignment horizontal="left" vertical="center"/>
    </xf>
    <xf numFmtId="0" fontId="1" fillId="0" borderId="25" xfId="0" applyFont="1" applyBorder="1" applyAlignment="1">
      <alignment horizontal="left" vertical="center"/>
    </xf>
    <xf numFmtId="0" fontId="25" fillId="0" borderId="0" xfId="0" applyFont="1" applyAlignment="1">
      <alignment horizontal="left" vertical="center"/>
    </xf>
    <xf numFmtId="0" fontId="1" fillId="35" borderId="30" xfId="0" applyFont="1" applyFill="1" applyBorder="1" applyAlignment="1">
      <alignment horizontal="left" vertical="center"/>
    </xf>
    <xf numFmtId="0" fontId="1" fillId="35" borderId="13" xfId="0" applyFont="1" applyFill="1" applyBorder="1" applyAlignment="1">
      <alignment horizontal="left" vertical="center"/>
    </xf>
    <xf numFmtId="0" fontId="1" fillId="35" borderId="26" xfId="0" applyFont="1" applyFill="1" applyBorder="1" applyAlignment="1">
      <alignment horizontal="left" vertical="center"/>
    </xf>
    <xf numFmtId="0" fontId="1" fillId="36" borderId="0" xfId="0" applyFont="1" applyFill="1" applyAlignment="1">
      <alignment horizontal="left" vertical="center"/>
    </xf>
    <xf numFmtId="0" fontId="1" fillId="35" borderId="25" xfId="0" applyFont="1" applyFill="1" applyBorder="1" applyAlignment="1">
      <alignment horizontal="left" vertical="center"/>
    </xf>
    <xf numFmtId="0" fontId="1" fillId="35" borderId="17" xfId="0" applyFont="1" applyFill="1" applyBorder="1" applyAlignment="1">
      <alignment horizontal="left" vertical="center"/>
    </xf>
    <xf numFmtId="0" fontId="1" fillId="35" borderId="0" xfId="0" applyFont="1" applyFill="1" applyAlignment="1">
      <alignment horizontal="left" vertical="center"/>
    </xf>
    <xf numFmtId="0" fontId="1" fillId="35" borderId="40" xfId="0" applyFont="1" applyFill="1" applyBorder="1" applyAlignment="1">
      <alignment horizontal="left" vertical="center"/>
    </xf>
    <xf numFmtId="0" fontId="1" fillId="0" borderId="0" xfId="0" applyFont="1" applyAlignment="1">
      <alignment horizontal="left" vertical="center"/>
    </xf>
    <xf numFmtId="0" fontId="25" fillId="0" borderId="17" xfId="0" applyFont="1" applyBorder="1" applyAlignment="1">
      <alignment horizontal="center" vertical="center"/>
    </xf>
    <xf numFmtId="0" fontId="1" fillId="0" borderId="17" xfId="0" applyFont="1" applyBorder="1" applyAlignment="1">
      <alignment horizontal="center"/>
    </xf>
    <xf numFmtId="0" fontId="0" fillId="0" borderId="17" xfId="0" applyBorder="1"/>
    <xf numFmtId="0" fontId="1" fillId="0" borderId="17" xfId="0" applyFont="1" applyBorder="1" applyAlignment="1">
      <alignment vertical="center"/>
    </xf>
    <xf numFmtId="0" fontId="1" fillId="0" borderId="17" xfId="0" applyFont="1" applyBorder="1" applyAlignment="1">
      <alignment horizontal="left" vertical="center"/>
    </xf>
    <xf numFmtId="0" fontId="1" fillId="0" borderId="24" xfId="0" applyFont="1" applyBorder="1" applyAlignment="1">
      <alignment horizontal="left" vertical="center"/>
    </xf>
    <xf numFmtId="0" fontId="1" fillId="0" borderId="21" xfId="0" applyFont="1" applyBorder="1" applyAlignment="1">
      <alignment horizontal="left" vertical="center"/>
    </xf>
    <xf numFmtId="0" fontId="1" fillId="35" borderId="28" xfId="0" applyFont="1" applyFill="1" applyBorder="1" applyAlignment="1">
      <alignment horizontal="left" vertical="center"/>
    </xf>
    <xf numFmtId="0" fontId="1" fillId="35" borderId="21" xfId="0" applyFont="1" applyFill="1" applyBorder="1" applyAlignment="1">
      <alignment horizontal="left" vertical="center"/>
    </xf>
    <xf numFmtId="0" fontId="1" fillId="35" borderId="38" xfId="0" applyFont="1" applyFill="1" applyBorder="1" applyAlignment="1">
      <alignment horizontal="left" vertical="center"/>
    </xf>
    <xf numFmtId="0" fontId="1" fillId="0" borderId="24" xfId="0" applyFont="1" applyBorder="1" applyAlignment="1">
      <alignment horizontal="center" vertical="center"/>
    </xf>
    <xf numFmtId="0" fontId="33" fillId="0" borderId="0" xfId="43"/>
    <xf numFmtId="0" fontId="33" fillId="0" borderId="0" xfId="43" applyAlignment="1">
      <alignment vertical="center"/>
    </xf>
    <xf numFmtId="0" fontId="25" fillId="38" borderId="17" xfId="0" applyFont="1" applyFill="1" applyBorder="1" applyAlignment="1">
      <alignment horizontal="center" vertical="center"/>
    </xf>
    <xf numFmtId="0" fontId="1" fillId="38" borderId="17" xfId="0" applyFont="1" applyFill="1" applyBorder="1" applyAlignment="1">
      <alignment horizontal="left" vertical="center"/>
    </xf>
    <xf numFmtId="165" fontId="1" fillId="38" borderId="17" xfId="0" applyNumberFormat="1" applyFont="1" applyFill="1" applyBorder="1"/>
    <xf numFmtId="0" fontId="1" fillId="38" borderId="17" xfId="0" applyFont="1" applyFill="1" applyBorder="1"/>
    <xf numFmtId="0" fontId="1" fillId="38" borderId="25" xfId="0" applyFont="1" applyFill="1" applyBorder="1"/>
    <xf numFmtId="0" fontId="1" fillId="38" borderId="25" xfId="0" applyFont="1" applyFill="1" applyBorder="1" applyAlignment="1">
      <alignment horizontal="left" vertical="center"/>
    </xf>
    <xf numFmtId="0" fontId="1" fillId="38" borderId="17" xfId="0" applyFont="1" applyFill="1" applyBorder="1" applyAlignment="1">
      <alignment horizontal="center"/>
    </xf>
    <xf numFmtId="0" fontId="1" fillId="38" borderId="16" xfId="0" applyFont="1" applyFill="1" applyBorder="1"/>
    <xf numFmtId="0" fontId="25" fillId="38" borderId="0" xfId="0" applyFont="1" applyFill="1" applyAlignment="1">
      <alignment horizontal="center" vertical="center"/>
    </xf>
    <xf numFmtId="0" fontId="1" fillId="38" borderId="0" xfId="0" applyFont="1" applyFill="1" applyAlignment="1">
      <alignment horizontal="left" vertical="center"/>
    </xf>
    <xf numFmtId="0" fontId="1" fillId="38" borderId="0" xfId="0" applyFont="1" applyFill="1"/>
    <xf numFmtId="0" fontId="1" fillId="38" borderId="13" xfId="0" applyFont="1" applyFill="1" applyBorder="1"/>
    <xf numFmtId="0" fontId="1" fillId="38" borderId="0" xfId="0" applyFont="1" applyFill="1" applyAlignment="1">
      <alignment horizontal="center"/>
    </xf>
    <xf numFmtId="0" fontId="33" fillId="0" borderId="17" xfId="43" applyBorder="1" applyAlignment="1">
      <alignment horizontal="center" vertical="center"/>
    </xf>
    <xf numFmtId="0" fontId="33" fillId="0" borderId="21" xfId="43" applyBorder="1" applyAlignment="1">
      <alignment horizontal="center" vertical="center"/>
    </xf>
    <xf numFmtId="0" fontId="33" fillId="0" borderId="0" xfId="43" applyBorder="1" applyAlignment="1">
      <alignment horizontal="center" vertical="center"/>
    </xf>
    <xf numFmtId="0" fontId="33" fillId="38" borderId="0" xfId="43" applyFill="1" applyBorder="1" applyAlignment="1">
      <alignment horizontal="center" vertical="center"/>
    </xf>
    <xf numFmtId="165" fontId="1" fillId="36" borderId="0" xfId="0" applyNumberFormat="1" applyFont="1" applyFill="1"/>
    <xf numFmtId="0" fontId="0" fillId="0" borderId="17" xfId="0" applyBorder="1" applyAlignment="1">
      <alignment horizontal="center"/>
    </xf>
    <xf numFmtId="0" fontId="33" fillId="38" borderId="17" xfId="43" applyFill="1" applyBorder="1" applyAlignment="1">
      <alignment horizontal="center" vertical="center"/>
    </xf>
    <xf numFmtId="0" fontId="22" fillId="0" borderId="0" xfId="0" applyFont="1" applyAlignment="1">
      <alignment horizontal="left" vertical="center"/>
    </xf>
    <xf numFmtId="0" fontId="0" fillId="38" borderId="17" xfId="0" applyFill="1" applyBorder="1" applyAlignment="1">
      <alignment horizontal="left" vertical="center"/>
    </xf>
    <xf numFmtId="0" fontId="25" fillId="0" borderId="24" xfId="0" applyFont="1" applyBorder="1" applyAlignment="1">
      <alignment horizontal="center" vertical="center"/>
    </xf>
    <xf numFmtId="0" fontId="1" fillId="0" borderId="24" xfId="0" applyFont="1" applyBorder="1" applyAlignment="1">
      <alignment horizontal="center"/>
    </xf>
    <xf numFmtId="0" fontId="1" fillId="0" borderId="14" xfId="0" applyFont="1" applyBorder="1" applyAlignment="1">
      <alignment horizontal="left" vertical="center"/>
    </xf>
    <xf numFmtId="0" fontId="33" fillId="0" borderId="24" xfId="43" applyBorder="1" applyAlignment="1">
      <alignment horizontal="center" vertical="center"/>
    </xf>
    <xf numFmtId="0" fontId="0" fillId="38" borderId="0" xfId="0" applyFill="1" applyAlignment="1">
      <alignment horizontal="left" vertical="center"/>
    </xf>
    <xf numFmtId="0" fontId="0" fillId="41" borderId="17" xfId="0" applyFill="1" applyBorder="1" applyAlignment="1">
      <alignment horizontal="left" vertical="center"/>
    </xf>
    <xf numFmtId="0" fontId="0" fillId="41" borderId="0" xfId="0" applyFill="1" applyAlignment="1">
      <alignment horizontal="left" vertical="center"/>
    </xf>
    <xf numFmtId="0" fontId="33" fillId="0" borderId="17" xfId="43" applyFill="1" applyBorder="1" applyAlignment="1">
      <alignment horizontal="center" vertical="center"/>
    </xf>
    <xf numFmtId="0" fontId="33" fillId="0" borderId="21" xfId="43" applyFill="1" applyBorder="1" applyAlignment="1">
      <alignment horizontal="center" vertical="center"/>
    </xf>
    <xf numFmtId="0" fontId="33" fillId="0" borderId="0" xfId="43" applyFill="1" applyBorder="1" applyAlignment="1">
      <alignment horizontal="center" vertical="center"/>
    </xf>
    <xf numFmtId="0" fontId="0" fillId="0" borderId="17" xfId="0" applyBorder="1" applyAlignment="1">
      <alignment horizontal="center" vertical="center"/>
    </xf>
    <xf numFmtId="0" fontId="26" fillId="0" borderId="17" xfId="0" applyFont="1" applyBorder="1" applyAlignment="1">
      <alignment horizontal="center" vertical="center"/>
    </xf>
    <xf numFmtId="0" fontId="27" fillId="0" borderId="17" xfId="0" applyFont="1" applyBorder="1"/>
    <xf numFmtId="0" fontId="1" fillId="36" borderId="21" xfId="0" applyFont="1" applyFill="1" applyBorder="1" applyAlignment="1">
      <alignment horizontal="center" vertical="center"/>
    </xf>
    <xf numFmtId="0" fontId="25" fillId="36" borderId="21" xfId="0" applyFont="1" applyFill="1" applyBorder="1" applyAlignment="1">
      <alignment horizontal="center" vertical="center"/>
    </xf>
    <xf numFmtId="0" fontId="1" fillId="36" borderId="21" xfId="0" applyFont="1" applyFill="1" applyBorder="1" applyAlignment="1">
      <alignment horizontal="left" vertical="center"/>
    </xf>
    <xf numFmtId="0" fontId="1" fillId="36" borderId="21" xfId="0" applyFont="1" applyFill="1" applyBorder="1" applyAlignment="1">
      <alignment vertical="center"/>
    </xf>
    <xf numFmtId="165" fontId="1" fillId="36" borderId="24" xfId="0" applyNumberFormat="1" applyFont="1" applyFill="1" applyBorder="1"/>
    <xf numFmtId="0" fontId="1" fillId="36" borderId="21" xfId="0" applyFont="1" applyFill="1" applyBorder="1"/>
    <xf numFmtId="0" fontId="1" fillId="36" borderId="21" xfId="0" applyFont="1" applyFill="1" applyBorder="1" applyAlignment="1">
      <alignment horizontal="center"/>
    </xf>
    <xf numFmtId="0" fontId="1" fillId="36" borderId="26" xfId="0" applyFont="1" applyFill="1" applyBorder="1"/>
    <xf numFmtId="0" fontId="1" fillId="36" borderId="26" xfId="0" applyFont="1" applyFill="1" applyBorder="1" applyAlignment="1">
      <alignment horizontal="left" vertical="center"/>
    </xf>
    <xf numFmtId="0" fontId="1" fillId="38" borderId="18" xfId="0" applyFont="1" applyFill="1" applyBorder="1"/>
    <xf numFmtId="0" fontId="0" fillId="38" borderId="17" xfId="0" applyFill="1" applyBorder="1" applyAlignment="1">
      <alignment horizontal="center" vertical="center"/>
    </xf>
    <xf numFmtId="0" fontId="0" fillId="0" borderId="21" xfId="0" applyBorder="1" applyAlignment="1">
      <alignment horizontal="center" vertical="center"/>
    </xf>
    <xf numFmtId="0" fontId="0" fillId="38" borderId="0" xfId="0" applyFill="1" applyAlignment="1">
      <alignment horizontal="center" vertical="center"/>
    </xf>
    <xf numFmtId="0" fontId="22" fillId="0" borderId="17" xfId="0" applyFont="1" applyBorder="1" applyAlignment="1">
      <alignment horizontal="center" vertical="center"/>
    </xf>
    <xf numFmtId="0" fontId="34" fillId="0" borderId="0" xfId="0" applyFont="1" applyAlignment="1">
      <alignment vertical="top"/>
    </xf>
    <xf numFmtId="0" fontId="23" fillId="35" borderId="28" xfId="0" applyFont="1" applyFill="1" applyBorder="1" applyAlignment="1">
      <alignment horizontal="center" vertical="center"/>
    </xf>
    <xf numFmtId="0" fontId="1" fillId="0" borderId="17" xfId="42" applyNumberFormat="1" applyFont="1" applyFill="1" applyBorder="1" applyAlignment="1">
      <alignment horizontal="center" vertical="center"/>
    </xf>
    <xf numFmtId="0" fontId="1" fillId="0" borderId="0" xfId="42" applyNumberFormat="1" applyFont="1" applyFill="1" applyBorder="1" applyAlignment="1">
      <alignment horizontal="center" vertical="center"/>
    </xf>
    <xf numFmtId="0" fontId="1" fillId="38" borderId="17" xfId="42" applyNumberFormat="1" applyFont="1" applyFill="1" applyBorder="1" applyAlignment="1">
      <alignment horizontal="center" vertical="center"/>
    </xf>
    <xf numFmtId="0" fontId="1" fillId="0" borderId="21" xfId="42" applyNumberFormat="1" applyFont="1" applyFill="1" applyBorder="1" applyAlignment="1">
      <alignment horizontal="center" vertical="center"/>
    </xf>
    <xf numFmtId="0" fontId="1" fillId="0" borderId="24" xfId="42" applyNumberFormat="1" applyFont="1" applyFill="1" applyBorder="1" applyAlignment="1">
      <alignment horizontal="center" vertical="center"/>
    </xf>
    <xf numFmtId="0" fontId="1" fillId="38" borderId="0" xfId="42" applyNumberFormat="1" applyFont="1" applyFill="1" applyBorder="1" applyAlignment="1">
      <alignment horizontal="center" vertical="center"/>
    </xf>
    <xf numFmtId="0" fontId="0" fillId="0" borderId="17" xfId="42" applyNumberFormat="1" applyFont="1" applyFill="1" applyBorder="1" applyAlignment="1">
      <alignment horizontal="center" vertical="center"/>
    </xf>
    <xf numFmtId="0" fontId="1" fillId="36" borderId="21" xfId="42" applyNumberFormat="1" applyFont="1" applyFill="1" applyBorder="1" applyAlignment="1">
      <alignment horizontal="center" vertical="center"/>
    </xf>
    <xf numFmtId="0" fontId="1" fillId="0" borderId="17" xfId="42" applyNumberFormat="1" applyFont="1" applyBorder="1" applyAlignment="1">
      <alignment horizontal="center" vertical="center"/>
    </xf>
    <xf numFmtId="0" fontId="1" fillId="0" borderId="0" xfId="42" applyNumberFormat="1" applyFont="1" applyBorder="1" applyAlignment="1">
      <alignment horizontal="center" vertical="center"/>
    </xf>
    <xf numFmtId="0" fontId="1" fillId="35" borderId="0" xfId="42" applyNumberFormat="1" applyFont="1" applyFill="1" applyBorder="1" applyAlignment="1">
      <alignment horizontal="center" vertical="center"/>
    </xf>
    <xf numFmtId="0" fontId="1" fillId="35" borderId="21" xfId="42" applyNumberFormat="1" applyFont="1" applyFill="1" applyBorder="1" applyAlignment="1">
      <alignment horizontal="center" vertical="center"/>
    </xf>
    <xf numFmtId="0" fontId="1" fillId="35" borderId="36" xfId="42" applyNumberFormat="1" applyFont="1" applyFill="1" applyBorder="1" applyAlignment="1">
      <alignment horizontal="center" vertical="center"/>
    </xf>
    <xf numFmtId="0" fontId="35" fillId="0" borderId="0" xfId="0" applyFont="1"/>
    <xf numFmtId="0" fontId="22" fillId="38" borderId="17" xfId="0" applyFont="1" applyFill="1" applyBorder="1" applyAlignment="1">
      <alignment horizontal="center" vertical="center"/>
    </xf>
    <xf numFmtId="0" fontId="1" fillId="38" borderId="55" xfId="0" applyFont="1" applyFill="1" applyBorder="1" applyAlignment="1">
      <alignment horizontal="left" vertical="center"/>
    </xf>
    <xf numFmtId="0" fontId="22" fillId="42" borderId="0" xfId="0" applyFont="1" applyFill="1" applyAlignment="1">
      <alignment horizontal="left" vertical="center"/>
    </xf>
    <xf numFmtId="0" fontId="36" fillId="0" borderId="0" xfId="0" applyFont="1" applyAlignment="1">
      <alignment horizontal="left"/>
    </xf>
    <xf numFmtId="0" fontId="1" fillId="0" borderId="20" xfId="0" applyFont="1" applyBorder="1" applyAlignment="1">
      <alignment horizontal="center" vertical="center"/>
    </xf>
    <xf numFmtId="0" fontId="0" fillId="0" borderId="57" xfId="0" applyBorder="1" applyAlignment="1">
      <alignment vertical="center"/>
    </xf>
    <xf numFmtId="0" fontId="0" fillId="0" borderId="26" xfId="0" applyBorder="1" applyAlignment="1">
      <alignment vertical="center"/>
    </xf>
    <xf numFmtId="0" fontId="0" fillId="0" borderId="59" xfId="0" applyBorder="1" applyAlignment="1">
      <alignment vertical="center"/>
    </xf>
    <xf numFmtId="0" fontId="28" fillId="41" borderId="64" xfId="0" applyFont="1" applyFill="1" applyBorder="1" applyAlignment="1">
      <alignment horizontal="center"/>
    </xf>
    <xf numFmtId="0" fontId="1" fillId="0" borderId="65" xfId="0" applyFont="1" applyBorder="1"/>
    <xf numFmtId="0" fontId="1" fillId="35" borderId="42" xfId="0" applyFont="1" applyFill="1" applyBorder="1"/>
    <xf numFmtId="0" fontId="1" fillId="35" borderId="43" xfId="0" applyFont="1" applyFill="1" applyBorder="1"/>
    <xf numFmtId="0" fontId="1" fillId="36" borderId="43" xfId="0" applyFont="1" applyFill="1" applyBorder="1"/>
    <xf numFmtId="0" fontId="33" fillId="35" borderId="0" xfId="43" applyFill="1" applyBorder="1" applyAlignment="1">
      <alignment horizontal="center" vertical="center"/>
    </xf>
    <xf numFmtId="0" fontId="1" fillId="35" borderId="59" xfId="0" applyFont="1" applyFill="1" applyBorder="1"/>
    <xf numFmtId="0" fontId="1" fillId="35" borderId="45" xfId="0" applyFont="1" applyFill="1" applyBorder="1"/>
    <xf numFmtId="0" fontId="1" fillId="37" borderId="28" xfId="0" applyFont="1" applyFill="1" applyBorder="1"/>
    <xf numFmtId="2" fontId="0" fillId="37" borderId="28" xfId="0" applyNumberFormat="1" applyFill="1" applyBorder="1" applyAlignment="1">
      <alignment horizontal="left" vertical="center"/>
    </xf>
    <xf numFmtId="165" fontId="0" fillId="37" borderId="28" xfId="0" applyNumberFormat="1" applyFill="1" applyBorder="1" applyAlignment="1">
      <alignment horizontal="right"/>
    </xf>
    <xf numFmtId="2" fontId="0" fillId="37" borderId="28" xfId="0" applyNumberFormat="1" applyFill="1" applyBorder="1" applyAlignment="1">
      <alignment horizontal="right"/>
    </xf>
    <xf numFmtId="0" fontId="0" fillId="37" borderId="28" xfId="0" applyFill="1" applyBorder="1" applyAlignment="1">
      <alignment horizontal="left" vertical="center"/>
    </xf>
    <xf numFmtId="2" fontId="0" fillId="37" borderId="28" xfId="0" applyNumberFormat="1" applyFill="1" applyBorder="1" applyAlignment="1">
      <alignment horizontal="center" vertical="center"/>
    </xf>
    <xf numFmtId="0" fontId="1" fillId="37" borderId="36" xfId="0" applyFont="1" applyFill="1" applyBorder="1"/>
    <xf numFmtId="2" fontId="0" fillId="37" borderId="36" xfId="0" applyNumberFormat="1" applyFill="1" applyBorder="1" applyAlignment="1">
      <alignment horizontal="left" vertical="center"/>
    </xf>
    <xf numFmtId="165" fontId="0" fillId="37" borderId="36" xfId="0" applyNumberFormat="1" applyFill="1" applyBorder="1" applyAlignment="1">
      <alignment horizontal="right"/>
    </xf>
    <xf numFmtId="2" fontId="1" fillId="37" borderId="36" xfId="0" applyNumberFormat="1" applyFont="1" applyFill="1" applyBorder="1"/>
    <xf numFmtId="0" fontId="0" fillId="37" borderId="38" xfId="0" applyFill="1" applyBorder="1" applyAlignment="1">
      <alignment horizontal="left" vertical="center"/>
    </xf>
    <xf numFmtId="2" fontId="1" fillId="37" borderId="36" xfId="0" applyNumberFormat="1" applyFont="1" applyFill="1" applyBorder="1" applyAlignment="1">
      <alignment horizontal="center" vertical="center"/>
    </xf>
    <xf numFmtId="0" fontId="0" fillId="37" borderId="38" xfId="0" applyFill="1" applyBorder="1" applyAlignment="1">
      <alignment horizontal="center" vertical="center"/>
    </xf>
    <xf numFmtId="0" fontId="1" fillId="37" borderId="36" xfId="0" applyFont="1" applyFill="1" applyBorder="1" applyAlignment="1">
      <alignment horizontal="left"/>
    </xf>
    <xf numFmtId="0" fontId="34" fillId="0" borderId="66" xfId="0" applyFont="1" applyBorder="1" applyAlignment="1">
      <alignment horizontal="center" vertical="top" wrapText="1"/>
    </xf>
    <xf numFmtId="0" fontId="34" fillId="0" borderId="67" xfId="0" applyFont="1" applyBorder="1" applyAlignment="1">
      <alignment horizontal="center" vertical="top" wrapText="1"/>
    </xf>
    <xf numFmtId="0" fontId="20" fillId="0" borderId="67" xfId="0" applyFont="1" applyBorder="1" applyAlignment="1">
      <alignment horizontal="center" vertical="top" wrapText="1"/>
    </xf>
    <xf numFmtId="0" fontId="34" fillId="0" borderId="53" xfId="0" applyFont="1" applyBorder="1" applyAlignment="1">
      <alignment horizontal="center" vertical="top" wrapText="1"/>
    </xf>
    <xf numFmtId="0" fontId="20" fillId="0" borderId="28" xfId="0" applyFont="1" applyBorder="1" applyAlignment="1">
      <alignment horizontal="center" vertical="top" wrapText="1"/>
    </xf>
    <xf numFmtId="0" fontId="34" fillId="0" borderId="54" xfId="0" applyFont="1" applyBorder="1" applyAlignment="1">
      <alignment horizontal="center" vertical="top" wrapText="1"/>
    </xf>
    <xf numFmtId="0" fontId="34" fillId="0" borderId="58" xfId="0" applyFont="1" applyBorder="1" applyAlignment="1">
      <alignment vertical="top"/>
    </xf>
    <xf numFmtId="0" fontId="1" fillId="36" borderId="32" xfId="0" applyFont="1" applyFill="1" applyBorder="1" applyAlignment="1">
      <alignment horizontal="left" vertical="top"/>
    </xf>
    <xf numFmtId="0" fontId="25" fillId="36" borderId="0" xfId="0" applyFont="1" applyFill="1" applyAlignment="1">
      <alignment horizontal="center" vertical="center"/>
    </xf>
    <xf numFmtId="0" fontId="1" fillId="0" borderId="68" xfId="0" applyFont="1" applyBorder="1" applyAlignment="1">
      <alignment vertical="center"/>
    </xf>
    <xf numFmtId="0" fontId="1" fillId="0" borderId="43" xfId="0" applyFont="1" applyBorder="1" applyAlignment="1">
      <alignment vertical="center"/>
    </xf>
    <xf numFmtId="0" fontId="1" fillId="38" borderId="43" xfId="0" applyFont="1" applyFill="1" applyBorder="1" applyAlignment="1">
      <alignment vertical="center" wrapText="1"/>
    </xf>
    <xf numFmtId="0" fontId="1" fillId="38" borderId="68" xfId="0" applyFont="1" applyFill="1" applyBorder="1" applyAlignment="1">
      <alignment vertical="center"/>
    </xf>
    <xf numFmtId="0" fontId="1" fillId="0" borderId="59" xfId="0" applyFont="1" applyBorder="1" applyAlignment="1">
      <alignment vertical="center"/>
    </xf>
    <xf numFmtId="0" fontId="20" fillId="36" borderId="32" xfId="0" applyFont="1" applyFill="1" applyBorder="1" applyAlignment="1">
      <alignment horizontal="center" vertical="center"/>
    </xf>
    <xf numFmtId="0" fontId="1" fillId="36" borderId="0" xfId="42" applyNumberFormat="1" applyFont="1" applyFill="1" applyBorder="1" applyAlignment="1">
      <alignment horizontal="center" vertical="center"/>
    </xf>
    <xf numFmtId="0" fontId="1" fillId="36" borderId="43" xfId="0" applyFont="1" applyFill="1" applyBorder="1" applyAlignment="1">
      <alignment vertical="center"/>
    </xf>
    <xf numFmtId="0" fontId="1" fillId="38" borderId="43" xfId="0" applyFont="1" applyFill="1" applyBorder="1" applyAlignment="1">
      <alignment vertical="center"/>
    </xf>
    <xf numFmtId="0" fontId="20" fillId="0" borderId="69" xfId="0" applyFont="1" applyBorder="1" applyAlignment="1">
      <alignment horizontal="center" vertical="center"/>
    </xf>
    <xf numFmtId="0" fontId="1" fillId="0" borderId="47" xfId="0" applyFont="1" applyBorder="1" applyAlignment="1">
      <alignment vertical="center"/>
    </xf>
    <xf numFmtId="0" fontId="20" fillId="36" borderId="34" xfId="0" applyFont="1" applyFill="1" applyBorder="1" applyAlignment="1">
      <alignment horizontal="center" vertical="center"/>
    </xf>
    <xf numFmtId="0" fontId="1" fillId="36" borderId="59" xfId="0" applyFont="1" applyFill="1" applyBorder="1" applyAlignment="1">
      <alignment vertical="center"/>
    </xf>
    <xf numFmtId="0" fontId="1" fillId="0" borderId="68" xfId="0" applyFont="1" applyBorder="1"/>
    <xf numFmtId="0" fontId="1" fillId="0" borderId="59" xfId="0" applyFont="1" applyBorder="1"/>
    <xf numFmtId="0" fontId="20" fillId="36" borderId="61" xfId="0" applyFont="1" applyFill="1" applyBorder="1" applyAlignment="1">
      <alignment horizontal="center" vertical="center"/>
    </xf>
    <xf numFmtId="0" fontId="1" fillId="36" borderId="36" xfId="0" applyFont="1" applyFill="1" applyBorder="1" applyAlignment="1">
      <alignment horizontal="center" vertical="center"/>
    </xf>
    <xf numFmtId="0" fontId="25" fillId="36" borderId="36" xfId="0" applyFont="1" applyFill="1" applyBorder="1" applyAlignment="1">
      <alignment horizontal="center" vertical="center"/>
    </xf>
    <xf numFmtId="0" fontId="1" fillId="36" borderId="36" xfId="0" applyFont="1" applyFill="1" applyBorder="1" applyAlignment="1">
      <alignment vertical="center"/>
    </xf>
    <xf numFmtId="0" fontId="1" fillId="36" borderId="36" xfId="0" applyFont="1" applyFill="1" applyBorder="1"/>
    <xf numFmtId="0" fontId="1" fillId="36" borderId="36" xfId="0" applyFont="1" applyFill="1" applyBorder="1" applyAlignment="1">
      <alignment horizontal="left" vertical="center"/>
    </xf>
    <xf numFmtId="0" fontId="1" fillId="36" borderId="36" xfId="0" applyFont="1" applyFill="1" applyBorder="1" applyAlignment="1">
      <alignment horizontal="center"/>
    </xf>
    <xf numFmtId="0" fontId="1" fillId="36" borderId="45" xfId="0" applyFont="1" applyFill="1" applyBorder="1"/>
    <xf numFmtId="0" fontId="1" fillId="37" borderId="59" xfId="0" applyFont="1" applyFill="1" applyBorder="1" applyAlignment="1">
      <alignment vertical="center"/>
    </xf>
    <xf numFmtId="0" fontId="1" fillId="37" borderId="47" xfId="0" applyFont="1" applyFill="1" applyBorder="1" applyAlignment="1">
      <alignment vertical="center"/>
    </xf>
    <xf numFmtId="0" fontId="0" fillId="37" borderId="47" xfId="0" applyFill="1" applyBorder="1" applyAlignment="1">
      <alignment vertical="center" wrapText="1"/>
    </xf>
    <xf numFmtId="0" fontId="33" fillId="41" borderId="47" xfId="43" applyFill="1" applyBorder="1" applyAlignment="1">
      <alignment vertical="center"/>
    </xf>
    <xf numFmtId="0" fontId="0" fillId="37" borderId="47" xfId="0" applyFill="1" applyBorder="1" applyAlignment="1">
      <alignment horizontal="left" vertical="center"/>
    </xf>
    <xf numFmtId="0" fontId="1" fillId="37" borderId="45" xfId="0" applyFont="1" applyFill="1" applyBorder="1" applyAlignment="1">
      <alignment horizontal="left" vertical="center" wrapText="1"/>
    </xf>
    <xf numFmtId="0" fontId="1" fillId="34" borderId="14" xfId="0" applyFont="1" applyFill="1" applyBorder="1" applyAlignment="1">
      <alignment vertical="center" wrapText="1"/>
    </xf>
    <xf numFmtId="0" fontId="1" fillId="41" borderId="14" xfId="0" applyFont="1" applyFill="1" applyBorder="1" applyAlignment="1">
      <alignment vertical="center" wrapText="1"/>
    </xf>
    <xf numFmtId="0" fontId="1" fillId="0" borderId="14" xfId="0" applyFont="1" applyBorder="1" applyAlignment="1">
      <alignment vertical="center" wrapText="1"/>
    </xf>
    <xf numFmtId="0" fontId="1" fillId="34" borderId="40" xfId="0" applyFont="1" applyFill="1" applyBorder="1" applyAlignment="1">
      <alignment vertical="center" wrapText="1"/>
    </xf>
    <xf numFmtId="0" fontId="1" fillId="0" borderId="26" xfId="0" applyFont="1" applyBorder="1" applyAlignment="1">
      <alignment vertical="center"/>
    </xf>
    <xf numFmtId="0" fontId="1" fillId="0" borderId="26" xfId="0" applyFont="1" applyBorder="1" applyAlignment="1">
      <alignment horizontal="center" vertical="center"/>
    </xf>
    <xf numFmtId="0" fontId="1" fillId="0" borderId="57" xfId="0" applyFont="1" applyBorder="1" applyAlignment="1">
      <alignment horizontal="center" vertical="center"/>
    </xf>
    <xf numFmtId="0" fontId="28" fillId="40" borderId="14" xfId="0" applyFont="1" applyFill="1" applyBorder="1" applyAlignment="1">
      <alignment horizontal="center" vertical="center"/>
    </xf>
    <xf numFmtId="0" fontId="1" fillId="34" borderId="14" xfId="0" applyFont="1" applyFill="1" applyBorder="1" applyAlignment="1">
      <alignment vertical="center"/>
    </xf>
    <xf numFmtId="0" fontId="1" fillId="34" borderId="14" xfId="0" applyFont="1" applyFill="1" applyBorder="1" applyAlignment="1">
      <alignment horizontal="center" vertical="center"/>
    </xf>
    <xf numFmtId="0" fontId="1" fillId="34" borderId="23" xfId="0" applyFont="1" applyFill="1" applyBorder="1" applyAlignment="1">
      <alignment horizontal="center" vertical="center"/>
    </xf>
    <xf numFmtId="0" fontId="1" fillId="34" borderId="46" xfId="0" applyFont="1" applyFill="1" applyBorder="1" applyAlignment="1">
      <alignment horizontal="center" vertical="center"/>
    </xf>
    <xf numFmtId="0" fontId="1" fillId="34" borderId="14" xfId="0" applyFont="1" applyFill="1" applyBorder="1" applyAlignment="1">
      <alignment horizontal="left" vertical="center"/>
    </xf>
    <xf numFmtId="0" fontId="1" fillId="41" borderId="14" xfId="0" applyFont="1" applyFill="1" applyBorder="1" applyAlignment="1">
      <alignment vertical="center"/>
    </xf>
    <xf numFmtId="0" fontId="1" fillId="41" borderId="14" xfId="0" applyFont="1" applyFill="1" applyBorder="1" applyAlignment="1">
      <alignment horizontal="center" vertical="center"/>
    </xf>
    <xf numFmtId="0" fontId="1" fillId="41" borderId="23" xfId="0" applyFont="1" applyFill="1" applyBorder="1" applyAlignment="1">
      <alignment horizontal="center" vertical="center"/>
    </xf>
    <xf numFmtId="0" fontId="1" fillId="41" borderId="46" xfId="0" applyFont="1" applyFill="1" applyBorder="1" applyAlignment="1">
      <alignment horizontal="center" vertical="center"/>
    </xf>
    <xf numFmtId="0" fontId="28" fillId="41" borderId="14" xfId="0" applyFont="1" applyFill="1" applyBorder="1" applyAlignment="1">
      <alignment horizontal="center" vertical="center"/>
    </xf>
    <xf numFmtId="0" fontId="1" fillId="0" borderId="14" xfId="0" applyFont="1" applyBorder="1" applyAlignment="1">
      <alignment vertical="center"/>
    </xf>
    <xf numFmtId="0" fontId="21" fillId="0" borderId="14" xfId="0" applyFont="1" applyBorder="1" applyAlignment="1">
      <alignment horizontal="center" vertical="center"/>
    </xf>
    <xf numFmtId="0" fontId="1" fillId="0" borderId="14" xfId="0" applyFont="1" applyBorder="1" applyAlignment="1">
      <alignment horizontal="center" vertical="center"/>
    </xf>
    <xf numFmtId="0" fontId="1" fillId="0" borderId="23" xfId="0" applyFont="1" applyBorder="1" applyAlignment="1">
      <alignment horizontal="center" vertical="center"/>
    </xf>
    <xf numFmtId="0" fontId="1" fillId="0" borderId="46" xfId="0" applyFont="1" applyBorder="1" applyAlignment="1">
      <alignment horizontal="center" vertical="center"/>
    </xf>
    <xf numFmtId="0" fontId="21" fillId="34" borderId="14" xfId="0" applyFont="1" applyFill="1" applyBorder="1" applyAlignment="1">
      <alignment horizontal="center" vertical="center"/>
    </xf>
    <xf numFmtId="0" fontId="21" fillId="41" borderId="14" xfId="0" applyFont="1" applyFill="1" applyBorder="1" applyAlignment="1">
      <alignment horizontal="center" vertical="center"/>
    </xf>
    <xf numFmtId="0" fontId="1" fillId="34" borderId="40" xfId="0" applyFont="1" applyFill="1" applyBorder="1" applyAlignment="1">
      <alignment vertical="center"/>
    </xf>
    <xf numFmtId="0" fontId="21" fillId="34" borderId="40" xfId="0" applyFont="1" applyFill="1" applyBorder="1" applyAlignment="1">
      <alignment horizontal="center" vertical="center"/>
    </xf>
    <xf numFmtId="0" fontId="1" fillId="34" borderId="40" xfId="0" applyFont="1" applyFill="1" applyBorder="1" applyAlignment="1">
      <alignment horizontal="center" vertical="center"/>
    </xf>
    <xf numFmtId="0" fontId="1" fillId="34" borderId="60" xfId="0" applyFont="1" applyFill="1" applyBorder="1" applyAlignment="1">
      <alignment horizontal="center" vertical="center"/>
    </xf>
    <xf numFmtId="0" fontId="1" fillId="34" borderId="44" xfId="0" applyFont="1" applyFill="1" applyBorder="1" applyAlignment="1">
      <alignment horizontal="center" vertical="center"/>
    </xf>
    <xf numFmtId="0" fontId="1" fillId="34" borderId="40" xfId="0" applyFont="1" applyFill="1" applyBorder="1" applyAlignment="1">
      <alignment horizontal="left" vertical="center"/>
    </xf>
    <xf numFmtId="0" fontId="28" fillId="40" borderId="40" xfId="0" applyFont="1" applyFill="1" applyBorder="1" applyAlignment="1">
      <alignment horizontal="center" vertical="center"/>
    </xf>
    <xf numFmtId="0" fontId="1" fillId="0" borderId="57" xfId="0" applyFont="1" applyBorder="1" applyAlignment="1">
      <alignment vertical="center"/>
    </xf>
    <xf numFmtId="0" fontId="1" fillId="34" borderId="46" xfId="0" applyFont="1" applyFill="1" applyBorder="1" applyAlignment="1">
      <alignment vertical="center"/>
    </xf>
    <xf numFmtId="0" fontId="1" fillId="41" borderId="46" xfId="0" applyFont="1" applyFill="1" applyBorder="1" applyAlignment="1">
      <alignment vertical="center"/>
    </xf>
    <xf numFmtId="0" fontId="1" fillId="0" borderId="46" xfId="0" applyFont="1" applyBorder="1" applyAlignment="1">
      <alignment vertical="center"/>
    </xf>
    <xf numFmtId="0" fontId="1" fillId="34" borderId="44" xfId="0" applyFont="1" applyFill="1" applyBorder="1" applyAlignment="1">
      <alignment vertical="center"/>
    </xf>
    <xf numFmtId="0" fontId="33" fillId="41" borderId="0" xfId="43" applyFill="1" applyAlignment="1">
      <alignment horizontal="center" vertical="center"/>
    </xf>
    <xf numFmtId="0" fontId="28" fillId="43" borderId="14" xfId="0" applyFont="1" applyFill="1" applyBorder="1" applyAlignment="1">
      <alignment horizontal="center" vertical="center"/>
    </xf>
    <xf numFmtId="0" fontId="1" fillId="34" borderId="26" xfId="0" applyFont="1" applyFill="1" applyBorder="1"/>
    <xf numFmtId="0" fontId="0" fillId="38" borderId="0" xfId="0" applyFill="1"/>
    <xf numFmtId="2" fontId="0" fillId="38" borderId="0" xfId="0" applyNumberFormat="1" applyFill="1" applyAlignment="1">
      <alignment horizontal="center" vertical="center"/>
    </xf>
    <xf numFmtId="49" fontId="0" fillId="38" borderId="0" xfId="0" applyNumberFormat="1" applyFill="1" applyAlignment="1">
      <alignment horizontal="center" vertical="center" wrapText="1"/>
    </xf>
    <xf numFmtId="0" fontId="0" fillId="0" borderId="0" xfId="0" applyAlignment="1">
      <alignment vertical="top"/>
    </xf>
    <xf numFmtId="0" fontId="0" fillId="38" borderId="0" xfId="0" applyFill="1" applyAlignment="1">
      <alignment horizontal="center" vertical="center" wrapText="1"/>
    </xf>
    <xf numFmtId="0" fontId="33" fillId="41" borderId="0" xfId="43" applyFill="1" applyBorder="1" applyAlignment="1">
      <alignment horizontal="center" vertical="center"/>
    </xf>
    <xf numFmtId="0" fontId="0" fillId="0" borderId="32" xfId="0" applyBorder="1" applyAlignment="1">
      <alignment vertical="center" wrapText="1"/>
    </xf>
    <xf numFmtId="0" fontId="17" fillId="0" borderId="10"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0" xfId="0" applyFont="1" applyAlignment="1">
      <alignment horizontal="center" vertical="center" wrapText="1"/>
    </xf>
    <xf numFmtId="0" fontId="33" fillId="38" borderId="0" xfId="43" applyFill="1" applyAlignment="1">
      <alignment horizontal="center" vertical="center"/>
    </xf>
    <xf numFmtId="0" fontId="19" fillId="41" borderId="0" xfId="7" applyFont="1" applyFill="1" applyAlignment="1">
      <alignment horizontal="center" vertical="center" wrapText="1"/>
    </xf>
    <xf numFmtId="49" fontId="19" fillId="41" borderId="0" xfId="7" applyNumberFormat="1" applyFont="1" applyFill="1" applyAlignment="1">
      <alignment horizontal="center" vertical="center" wrapText="1"/>
    </xf>
    <xf numFmtId="0" fontId="33" fillId="41" borderId="0" xfId="43" applyFill="1"/>
    <xf numFmtId="0" fontId="0" fillId="0" borderId="0" xfId="0" applyAlignment="1">
      <alignment vertical="center"/>
    </xf>
    <xf numFmtId="0" fontId="25" fillId="38" borderId="21" xfId="0" applyFont="1" applyFill="1" applyBorder="1" applyAlignment="1">
      <alignment horizontal="center" vertical="center"/>
    </xf>
    <xf numFmtId="0" fontId="1" fillId="38" borderId="21" xfId="0" applyFont="1" applyFill="1" applyBorder="1" applyAlignment="1">
      <alignment horizontal="left" vertical="center"/>
    </xf>
    <xf numFmtId="165" fontId="1" fillId="38" borderId="24" xfId="0" applyNumberFormat="1" applyFont="1" applyFill="1" applyBorder="1"/>
    <xf numFmtId="0" fontId="1" fillId="38" borderId="21" xfId="0" applyFont="1" applyFill="1" applyBorder="1"/>
    <xf numFmtId="0" fontId="1" fillId="38" borderId="26" xfId="0" applyFont="1" applyFill="1" applyBorder="1"/>
    <xf numFmtId="0" fontId="0" fillId="38" borderId="21" xfId="0" applyFill="1" applyBorder="1" applyAlignment="1">
      <alignment horizontal="left" vertical="center"/>
    </xf>
    <xf numFmtId="0" fontId="33" fillId="38" borderId="21" xfId="43" applyFill="1" applyBorder="1" applyAlignment="1">
      <alignment horizontal="center" vertical="center"/>
    </xf>
    <xf numFmtId="0" fontId="1" fillId="38" borderId="21" xfId="42" applyNumberFormat="1" applyFont="1" applyFill="1" applyBorder="1" applyAlignment="1">
      <alignment horizontal="center" vertical="center"/>
    </xf>
    <xf numFmtId="0" fontId="1" fillId="38" borderId="21" xfId="0" applyFont="1" applyFill="1" applyBorder="1" applyAlignment="1">
      <alignment horizontal="center"/>
    </xf>
    <xf numFmtId="49" fontId="8" fillId="41" borderId="0" xfId="7" applyNumberFormat="1" applyFill="1" applyAlignment="1">
      <alignment horizontal="center" vertical="center"/>
    </xf>
    <xf numFmtId="0" fontId="8" fillId="41" borderId="0" xfId="7" applyFill="1" applyAlignment="1">
      <alignment horizontal="center" vertical="center"/>
    </xf>
    <xf numFmtId="0" fontId="33" fillId="35" borderId="36" xfId="43" applyFill="1" applyBorder="1" applyAlignment="1">
      <alignment horizontal="center" vertical="center"/>
    </xf>
    <xf numFmtId="0" fontId="33" fillId="35" borderId="0" xfId="43" applyFill="1"/>
    <xf numFmtId="0" fontId="22" fillId="44" borderId="0" xfId="0" applyFont="1" applyFill="1"/>
    <xf numFmtId="0" fontId="28" fillId="41" borderId="32" xfId="0" applyFont="1" applyFill="1" applyBorder="1" applyAlignment="1">
      <alignment horizontal="center" vertical="center"/>
    </xf>
    <xf numFmtId="0" fontId="28" fillId="37" borderId="32" xfId="0" applyFont="1" applyFill="1" applyBorder="1" applyAlignment="1">
      <alignment horizontal="center" vertical="center"/>
    </xf>
    <xf numFmtId="0" fontId="28" fillId="34" borderId="32" xfId="0" applyFont="1" applyFill="1" applyBorder="1" applyAlignment="1">
      <alignment horizontal="center" vertical="center"/>
    </xf>
    <xf numFmtId="0" fontId="28" fillId="35" borderId="32" xfId="0" applyFont="1" applyFill="1" applyBorder="1" applyAlignment="1">
      <alignment horizontal="center" vertical="center"/>
    </xf>
    <xf numFmtId="0" fontId="28" fillId="33" borderId="32" xfId="0" applyFont="1" applyFill="1" applyBorder="1" applyAlignment="1">
      <alignment horizontal="center" vertical="center"/>
    </xf>
    <xf numFmtId="0" fontId="28" fillId="38" borderId="32" xfId="0" applyFont="1" applyFill="1" applyBorder="1" applyAlignment="1">
      <alignment horizontal="center" vertical="center"/>
    </xf>
    <xf numFmtId="0" fontId="28" fillId="0" borderId="32" xfId="0" applyFont="1" applyBorder="1" applyAlignment="1">
      <alignment horizontal="left" vertical="center"/>
    </xf>
    <xf numFmtId="0" fontId="28" fillId="0" borderId="32" xfId="0" applyFont="1" applyBorder="1" applyAlignment="1">
      <alignment vertical="center"/>
    </xf>
    <xf numFmtId="0" fontId="0" fillId="0" borderId="32" xfId="0" applyBorder="1" applyAlignment="1">
      <alignment vertical="center"/>
    </xf>
    <xf numFmtId="0" fontId="0" fillId="0" borderId="61" xfId="0" applyBorder="1" applyAlignment="1">
      <alignment vertical="center"/>
    </xf>
    <xf numFmtId="0" fontId="0" fillId="0" borderId="0" xfId="0" applyAlignment="1">
      <alignment horizontal="left" vertical="center"/>
    </xf>
    <xf numFmtId="0" fontId="1" fillId="0" borderId="0" xfId="0" applyFont="1" applyAlignment="1">
      <alignment horizontal="left" vertical="center"/>
    </xf>
    <xf numFmtId="0" fontId="38" fillId="0" borderId="32" xfId="0" applyFont="1" applyBorder="1" applyAlignment="1">
      <alignment horizontal="center" vertical="center"/>
    </xf>
    <xf numFmtId="0" fontId="1" fillId="38" borderId="68" xfId="0" applyFont="1" applyFill="1" applyBorder="1" applyAlignment="1">
      <alignment vertical="center" wrapText="1"/>
    </xf>
    <xf numFmtId="0" fontId="1" fillId="35" borderId="36" xfId="0" applyFont="1" applyFill="1" applyBorder="1" applyAlignment="1">
      <alignment horizontal="center" vertical="center" wrapText="1"/>
    </xf>
    <xf numFmtId="0" fontId="1" fillId="0" borderId="0" xfId="0" applyFont="1" applyAlignment="1">
      <alignment horizontal="center" vertical="center"/>
    </xf>
    <xf numFmtId="0" fontId="1" fillId="38" borderId="0" xfId="0" applyFont="1" applyFill="1" applyAlignment="1">
      <alignment horizontal="center" vertical="center"/>
    </xf>
    <xf numFmtId="0" fontId="1" fillId="0" borderId="17" xfId="0" applyFont="1" applyBorder="1" applyAlignment="1">
      <alignment horizontal="center" vertical="center"/>
    </xf>
    <xf numFmtId="0" fontId="1" fillId="0" borderId="21" xfId="0" applyFont="1" applyBorder="1" applyAlignment="1">
      <alignment horizontal="center" vertical="center"/>
    </xf>
    <xf numFmtId="0" fontId="1" fillId="35" borderId="0" xfId="0" applyFont="1" applyFill="1" applyAlignment="1">
      <alignment horizontal="center" vertical="center"/>
    </xf>
    <xf numFmtId="0" fontId="20" fillId="35" borderId="33" xfId="0" applyFont="1" applyFill="1" applyBorder="1" applyAlignment="1">
      <alignment horizontal="center" vertical="center"/>
    </xf>
    <xf numFmtId="0" fontId="20" fillId="35" borderId="34" xfId="0" applyFont="1" applyFill="1" applyBorder="1" applyAlignment="1">
      <alignment horizontal="center" vertical="center"/>
    </xf>
    <xf numFmtId="0" fontId="1" fillId="35" borderId="17" xfId="0" applyFont="1" applyFill="1" applyBorder="1" applyAlignment="1">
      <alignment horizontal="center" vertical="center"/>
    </xf>
    <xf numFmtId="0" fontId="1" fillId="35" borderId="21" xfId="0" applyFont="1" applyFill="1" applyBorder="1" applyAlignment="1">
      <alignment horizontal="center" vertical="center"/>
    </xf>
    <xf numFmtId="0" fontId="34" fillId="0" borderId="67" xfId="0" applyFont="1" applyBorder="1" applyAlignment="1">
      <alignment horizontal="left" vertical="top" wrapText="1"/>
    </xf>
    <xf numFmtId="0" fontId="1" fillId="35" borderId="28" xfId="0" applyFont="1" applyFill="1" applyBorder="1" applyAlignment="1">
      <alignment horizontal="center" vertical="center"/>
    </xf>
    <xf numFmtId="0" fontId="20" fillId="0" borderId="33" xfId="0" applyFont="1" applyBorder="1" applyAlignment="1">
      <alignment horizontal="center" vertical="center"/>
    </xf>
    <xf numFmtId="0" fontId="1" fillId="0" borderId="16" xfId="0" applyFont="1" applyBorder="1" applyAlignment="1">
      <alignment horizontal="left" vertical="center"/>
    </xf>
    <xf numFmtId="0" fontId="1" fillId="38" borderId="16" xfId="0" applyFont="1" applyFill="1" applyBorder="1" applyAlignment="1">
      <alignment horizontal="left" vertical="center"/>
    </xf>
    <xf numFmtId="0" fontId="0" fillId="0" borderId="17" xfId="0" applyBorder="1" applyAlignment="1">
      <alignment horizontal="left" vertical="center"/>
    </xf>
    <xf numFmtId="0" fontId="1" fillId="38" borderId="17" xfId="0" applyFont="1" applyFill="1" applyBorder="1" applyAlignment="1">
      <alignment horizontal="center" vertical="center"/>
    </xf>
    <xf numFmtId="0" fontId="1" fillId="38" borderId="21" xfId="0" applyFont="1" applyFill="1" applyBorder="1" applyAlignment="1">
      <alignment horizontal="center" vertical="center"/>
    </xf>
    <xf numFmtId="0" fontId="0" fillId="37" borderId="28" xfId="0" applyFill="1" applyBorder="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8" fillId="0" borderId="0" xfId="7" applyFill="1" applyAlignment="1">
      <alignment horizontal="center" vertical="center" wrapText="1"/>
    </xf>
    <xf numFmtId="0" fontId="19" fillId="0" borderId="0" xfId="7" applyFont="1" applyFill="1" applyAlignment="1">
      <alignment horizontal="center" vertical="center" wrapText="1"/>
    </xf>
    <xf numFmtId="0" fontId="0" fillId="35" borderId="0" xfId="0" applyFill="1" applyAlignment="1">
      <alignment horizontal="center" vertical="center"/>
    </xf>
    <xf numFmtId="0" fontId="0" fillId="41" borderId="0" xfId="0" applyFill="1" applyAlignment="1">
      <alignment horizontal="center" vertical="center"/>
    </xf>
    <xf numFmtId="0" fontId="0" fillId="35" borderId="0" xfId="0" applyFill="1" applyAlignment="1">
      <alignment horizontal="center" vertical="center" wrapText="1"/>
    </xf>
    <xf numFmtId="0" fontId="0" fillId="41" borderId="0" xfId="0" applyFill="1" applyAlignment="1">
      <alignment horizontal="center" vertical="center" wrapText="1"/>
    </xf>
    <xf numFmtId="0" fontId="17" fillId="0" borderId="11" xfId="0" applyFont="1" applyBorder="1" applyAlignment="1">
      <alignment horizontal="center" vertical="center" wrapText="1"/>
    </xf>
    <xf numFmtId="0" fontId="0" fillId="37" borderId="0" xfId="0" applyFill="1" applyAlignment="1">
      <alignment horizontal="center" vertical="center"/>
    </xf>
    <xf numFmtId="0" fontId="0" fillId="37" borderId="0" xfId="0" applyFill="1" applyAlignment="1">
      <alignment horizontal="center" vertical="center" wrapText="1"/>
    </xf>
    <xf numFmtId="0" fontId="33" fillId="35" borderId="0" xfId="43" applyFill="1" applyAlignment="1">
      <alignment horizontal="center" vertical="center"/>
    </xf>
    <xf numFmtId="0" fontId="0" fillId="0" borderId="0" xfId="0" applyAlignment="1">
      <alignment horizontal="left" vertical="center"/>
    </xf>
    <xf numFmtId="0" fontId="0" fillId="0" borderId="63" xfId="0" applyBorder="1" applyAlignment="1">
      <alignment horizontal="left" vertical="center"/>
    </xf>
    <xf numFmtId="0" fontId="28" fillId="0" borderId="0" xfId="0" applyFont="1" applyAlignment="1">
      <alignment horizontal="left" vertical="center"/>
    </xf>
    <xf numFmtId="0" fontId="28" fillId="0" borderId="63" xfId="0" applyFont="1" applyBorder="1" applyAlignment="1">
      <alignment horizontal="left" vertical="center"/>
    </xf>
    <xf numFmtId="0" fontId="1" fillId="0" borderId="0" xfId="0" applyFont="1" applyAlignment="1">
      <alignment horizontal="left" vertical="center"/>
    </xf>
    <xf numFmtId="0" fontId="1" fillId="0" borderId="63" xfId="0" applyFont="1" applyBorder="1" applyAlignment="1">
      <alignment horizontal="left" vertical="center"/>
    </xf>
    <xf numFmtId="0" fontId="44" fillId="0" borderId="0" xfId="0" applyFont="1" applyAlignment="1">
      <alignment horizontal="left"/>
    </xf>
    <xf numFmtId="0" fontId="0" fillId="38" borderId="32" xfId="0" applyFill="1" applyBorder="1" applyAlignment="1">
      <alignment horizontal="left" vertical="top" wrapText="1"/>
    </xf>
    <xf numFmtId="0" fontId="0" fillId="38" borderId="0" xfId="0" applyFill="1" applyAlignment="1">
      <alignment horizontal="left" vertical="top" wrapText="1"/>
    </xf>
    <xf numFmtId="0" fontId="0" fillId="38" borderId="63" xfId="0" applyFill="1" applyBorder="1" applyAlignment="1">
      <alignment horizontal="left" vertical="top" wrapText="1"/>
    </xf>
    <xf numFmtId="0" fontId="0" fillId="38" borderId="61" xfId="0" applyFill="1" applyBorder="1" applyAlignment="1">
      <alignment horizontal="left" vertical="top" wrapText="1"/>
    </xf>
    <xf numFmtId="0" fontId="0" fillId="38" borderId="36" xfId="0" applyFill="1" applyBorder="1" applyAlignment="1">
      <alignment horizontal="left" vertical="top" wrapText="1"/>
    </xf>
    <xf numFmtId="0" fontId="0" fillId="38" borderId="62" xfId="0" applyFill="1" applyBorder="1" applyAlignment="1">
      <alignment horizontal="left" vertical="top" wrapText="1"/>
    </xf>
    <xf numFmtId="0" fontId="17" fillId="0" borderId="30" xfId="0" applyFont="1" applyBorder="1" applyAlignment="1">
      <alignment horizontal="center" vertical="center" wrapText="1"/>
    </xf>
    <xf numFmtId="0" fontId="17" fillId="0" borderId="40" xfId="0" applyFont="1" applyBorder="1" applyAlignment="1">
      <alignment horizontal="center" vertical="center" wrapText="1"/>
    </xf>
    <xf numFmtId="0" fontId="17" fillId="0" borderId="41" xfId="0" applyFont="1" applyBorder="1" applyAlignment="1">
      <alignment horizontal="center" vertical="center"/>
    </xf>
    <xf numFmtId="0" fontId="17" fillId="0" borderId="44" xfId="0" applyFont="1" applyBorder="1" applyAlignment="1">
      <alignment horizontal="center" vertical="center"/>
    </xf>
    <xf numFmtId="0" fontId="17" fillId="0" borderId="30" xfId="0" applyFont="1" applyBorder="1" applyAlignment="1">
      <alignment horizontal="center" vertical="center"/>
    </xf>
    <xf numFmtId="0" fontId="17" fillId="0" borderId="40" xfId="0" applyFont="1" applyBorder="1" applyAlignment="1">
      <alignment horizontal="center" vertical="center"/>
    </xf>
    <xf numFmtId="0" fontId="17" fillId="0" borderId="31" xfId="0" applyFont="1" applyBorder="1" applyAlignment="1">
      <alignment horizontal="center" vertical="center"/>
    </xf>
    <xf numFmtId="0" fontId="17" fillId="0" borderId="62" xfId="0" applyFont="1" applyBorder="1" applyAlignment="1">
      <alignment horizontal="center" vertical="center"/>
    </xf>
    <xf numFmtId="0" fontId="20" fillId="0" borderId="41" xfId="0" applyFont="1" applyBorder="1" applyAlignment="1">
      <alignment horizontal="center" vertical="center" wrapText="1"/>
    </xf>
    <xf numFmtId="0" fontId="20" fillId="0" borderId="44"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40" xfId="0" applyFont="1" applyBorder="1" applyAlignment="1">
      <alignment horizontal="center" vertical="center" wrapText="1"/>
    </xf>
    <xf numFmtId="0" fontId="39" fillId="0" borderId="27" xfId="0" applyFont="1" applyBorder="1" applyAlignment="1">
      <alignment horizontal="center" vertical="center"/>
    </xf>
    <xf numFmtId="0" fontId="39" fillId="0" borderId="28" xfId="0" applyFont="1" applyBorder="1" applyAlignment="1">
      <alignment horizontal="center" vertical="center"/>
    </xf>
    <xf numFmtId="0" fontId="39" fillId="0" borderId="31" xfId="0" applyFont="1" applyBorder="1" applyAlignment="1">
      <alignment horizontal="center" vertical="center"/>
    </xf>
    <xf numFmtId="0" fontId="35" fillId="0" borderId="36" xfId="0" applyFont="1" applyBorder="1" applyAlignment="1">
      <alignment horizontal="center"/>
    </xf>
    <xf numFmtId="0" fontId="41" fillId="0" borderId="27" xfId="0" applyFont="1" applyBorder="1" applyAlignment="1">
      <alignment horizontal="center"/>
    </xf>
    <xf numFmtId="0" fontId="42" fillId="0" borderId="28" xfId="0" applyFont="1" applyBorder="1" applyAlignment="1">
      <alignment horizontal="center"/>
    </xf>
    <xf numFmtId="0" fontId="42" fillId="0" borderId="31" xfId="0" applyFont="1" applyBorder="1" applyAlignment="1">
      <alignment horizontal="center"/>
    </xf>
    <xf numFmtId="0" fontId="38" fillId="0" borderId="32" xfId="0" applyFont="1" applyBorder="1" applyAlignment="1">
      <alignment horizontal="center"/>
    </xf>
    <xf numFmtId="0" fontId="38" fillId="0" borderId="0" xfId="0" applyFont="1" applyAlignment="1">
      <alignment horizontal="center"/>
    </xf>
    <xf numFmtId="0" fontId="38" fillId="0" borderId="63" xfId="0" applyFont="1" applyBorder="1" applyAlignment="1">
      <alignment horizontal="center"/>
    </xf>
    <xf numFmtId="0" fontId="43" fillId="0" borderId="36" xfId="0" applyFont="1" applyBorder="1" applyAlignment="1">
      <alignment horizontal="center" vertical="center"/>
    </xf>
    <xf numFmtId="0" fontId="17" fillId="0" borderId="42" xfId="0" applyFont="1" applyBorder="1" applyAlignment="1">
      <alignment horizontal="center" vertical="center" wrapText="1"/>
    </xf>
    <xf numFmtId="0" fontId="17" fillId="0" borderId="45"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36" xfId="0" applyFont="1" applyBorder="1" applyAlignment="1">
      <alignment horizontal="center" vertical="center" wrapText="1"/>
    </xf>
    <xf numFmtId="0" fontId="23" fillId="0" borderId="30" xfId="0" applyFont="1" applyBorder="1" applyAlignment="1">
      <alignment horizontal="center" vertical="center" wrapText="1"/>
    </xf>
    <xf numFmtId="0" fontId="23" fillId="0" borderId="40" xfId="0" applyFont="1" applyBorder="1" applyAlignment="1">
      <alignment horizontal="center" vertical="center" wrapText="1"/>
    </xf>
    <xf numFmtId="0" fontId="0" fillId="0" borderId="32" xfId="0" applyBorder="1" applyAlignment="1">
      <alignment horizontal="left" vertical="top" wrapText="1"/>
    </xf>
    <xf numFmtId="0" fontId="0" fillId="0" borderId="0" xfId="0" applyAlignment="1">
      <alignment horizontal="left" vertical="top" wrapText="1"/>
    </xf>
    <xf numFmtId="0" fontId="0" fillId="0" borderId="63" xfId="0" applyBorder="1" applyAlignment="1">
      <alignment horizontal="left" vertical="top" wrapText="1"/>
    </xf>
    <xf numFmtId="0" fontId="38" fillId="0" borderId="0" xfId="0" applyFont="1" applyAlignment="1">
      <alignment horizontal="center" vertical="center"/>
    </xf>
    <xf numFmtId="0" fontId="38" fillId="0" borderId="63" xfId="0" applyFont="1" applyBorder="1" applyAlignment="1">
      <alignment horizontal="center" vertical="center"/>
    </xf>
    <xf numFmtId="0" fontId="0" fillId="38" borderId="32" xfId="0" applyFill="1" applyBorder="1" applyAlignment="1">
      <alignment vertical="top" wrapText="1"/>
    </xf>
    <xf numFmtId="0" fontId="0" fillId="38" borderId="0" xfId="0" applyFill="1" applyAlignment="1">
      <alignment vertical="top" wrapText="1"/>
    </xf>
    <xf numFmtId="0" fontId="0" fillId="38" borderId="63" xfId="0" applyFill="1" applyBorder="1" applyAlignment="1">
      <alignment vertical="top" wrapText="1"/>
    </xf>
    <xf numFmtId="0" fontId="30" fillId="0" borderId="0" xfId="0" applyFont="1" applyAlignment="1">
      <alignment horizontal="center" vertical="center"/>
    </xf>
    <xf numFmtId="0" fontId="30" fillId="0" borderId="63" xfId="0" applyFont="1" applyBorder="1" applyAlignment="1">
      <alignment horizontal="center" vertical="center"/>
    </xf>
    <xf numFmtId="0" fontId="38" fillId="0" borderId="32" xfId="0" applyFont="1" applyBorder="1" applyAlignment="1">
      <alignment horizontal="center" vertical="center"/>
    </xf>
    <xf numFmtId="0" fontId="1" fillId="0" borderId="0" xfId="0" applyFont="1" applyAlignment="1">
      <alignment vertical="center"/>
    </xf>
    <xf numFmtId="0" fontId="1" fillId="0" borderId="63" xfId="0" applyFont="1" applyBorder="1" applyAlignment="1">
      <alignment vertical="center"/>
    </xf>
    <xf numFmtId="0" fontId="1" fillId="0" borderId="0" xfId="0" applyFont="1" applyAlignment="1">
      <alignment vertical="center" wrapText="1"/>
    </xf>
    <xf numFmtId="0" fontId="1" fillId="0" borderId="63" xfId="0" applyFont="1" applyBorder="1" applyAlignment="1">
      <alignment vertical="center" wrapText="1"/>
    </xf>
    <xf numFmtId="0" fontId="28" fillId="0" borderId="32" xfId="0" applyFont="1" applyBorder="1" applyAlignment="1">
      <alignment horizontal="center" vertical="center"/>
    </xf>
    <xf numFmtId="0" fontId="28" fillId="0" borderId="0" xfId="0" applyFont="1" applyAlignment="1">
      <alignment horizontal="center" vertical="center"/>
    </xf>
    <xf numFmtId="0" fontId="28" fillId="0" borderId="63" xfId="0" applyFont="1" applyBorder="1" applyAlignment="1">
      <alignment horizontal="center" vertical="center"/>
    </xf>
    <xf numFmtId="0" fontId="40" fillId="0" borderId="32" xfId="43" applyFont="1" applyBorder="1" applyAlignment="1">
      <alignment horizontal="left" vertical="center"/>
    </xf>
    <xf numFmtId="0" fontId="40" fillId="0" borderId="0" xfId="43" applyFont="1" applyBorder="1" applyAlignment="1">
      <alignment horizontal="left" vertical="center"/>
    </xf>
    <xf numFmtId="0" fontId="40" fillId="0" borderId="63" xfId="43" applyFont="1" applyBorder="1" applyAlignment="1">
      <alignment horizontal="left" vertical="center"/>
    </xf>
    <xf numFmtId="0" fontId="36" fillId="0" borderId="32" xfId="0" applyFont="1" applyBorder="1" applyAlignment="1">
      <alignment horizontal="left" vertical="center" wrapText="1"/>
    </xf>
    <xf numFmtId="0" fontId="36" fillId="0" borderId="0" xfId="0" applyFont="1" applyAlignment="1">
      <alignment horizontal="left" vertical="center" wrapText="1"/>
    </xf>
    <xf numFmtId="0" fontId="36" fillId="0" borderId="63" xfId="0" applyFont="1" applyBorder="1" applyAlignment="1">
      <alignment horizontal="left" vertical="center" wrapText="1"/>
    </xf>
    <xf numFmtId="0" fontId="0" fillId="0" borderId="36" xfId="0" applyBorder="1" applyAlignment="1">
      <alignment horizontal="left" vertical="center"/>
    </xf>
    <xf numFmtId="0" fontId="0" fillId="0" borderId="62" xfId="0" applyBorder="1" applyAlignment="1">
      <alignment horizontal="left" vertical="center"/>
    </xf>
    <xf numFmtId="0" fontId="38" fillId="0" borderId="32" xfId="0" applyFont="1" applyBorder="1" applyAlignment="1">
      <alignment horizontal="left" vertical="center"/>
    </xf>
    <xf numFmtId="0" fontId="38" fillId="0" borderId="0" xfId="0" applyFont="1" applyAlignment="1">
      <alignment horizontal="left" vertical="center"/>
    </xf>
    <xf numFmtId="0" fontId="38" fillId="0" borderId="63" xfId="0" applyFont="1" applyBorder="1" applyAlignment="1">
      <alignment horizontal="left" vertical="center"/>
    </xf>
    <xf numFmtId="0" fontId="1" fillId="38" borderId="68" xfId="0" applyFont="1" applyFill="1" applyBorder="1" applyAlignment="1">
      <alignment vertical="center" wrapText="1"/>
    </xf>
    <xf numFmtId="0" fontId="1" fillId="38" borderId="59" xfId="0" applyFont="1" applyFill="1" applyBorder="1" applyAlignment="1">
      <alignment vertical="center" wrapText="1"/>
    </xf>
    <xf numFmtId="0" fontId="33" fillId="35" borderId="28" xfId="43" applyFill="1" applyBorder="1" applyAlignment="1">
      <alignment horizontal="center" vertical="center" wrapText="1"/>
    </xf>
    <xf numFmtId="0" fontId="33" fillId="35" borderId="0" xfId="43" applyFill="1" applyBorder="1" applyAlignment="1">
      <alignment horizontal="center" vertical="center" wrapText="1"/>
    </xf>
    <xf numFmtId="0" fontId="33" fillId="35" borderId="21" xfId="43" applyFill="1" applyBorder="1" applyAlignment="1">
      <alignment horizontal="center" vertical="center" wrapText="1"/>
    </xf>
    <xf numFmtId="0" fontId="33" fillId="37" borderId="28" xfId="43" applyFill="1" applyBorder="1" applyAlignment="1">
      <alignment horizontal="center" vertical="center"/>
    </xf>
    <xf numFmtId="0" fontId="33" fillId="37" borderId="36" xfId="43" applyFill="1" applyBorder="1" applyAlignment="1">
      <alignment horizontal="center" vertical="center"/>
    </xf>
    <xf numFmtId="0" fontId="37" fillId="0" borderId="0" xfId="0" applyFont="1" applyAlignment="1">
      <alignment horizontal="left"/>
    </xf>
    <xf numFmtId="0" fontId="1" fillId="35" borderId="28" xfId="0" applyFont="1" applyFill="1" applyBorder="1" applyAlignment="1">
      <alignment horizontal="center" vertical="center" wrapText="1"/>
    </xf>
    <xf numFmtId="0" fontId="1" fillId="35" borderId="0" xfId="0" applyFont="1" applyFill="1" applyAlignment="1">
      <alignment horizontal="center" vertical="center" wrapText="1"/>
    </xf>
    <xf numFmtId="0" fontId="1" fillId="0" borderId="0" xfId="0" applyFont="1" applyAlignment="1">
      <alignment horizontal="center" vertical="center"/>
    </xf>
    <xf numFmtId="0" fontId="1" fillId="33" borderId="0" xfId="0" applyFont="1" applyFill="1" applyAlignment="1">
      <alignment horizontal="center" vertical="center"/>
    </xf>
    <xf numFmtId="0" fontId="1" fillId="0" borderId="0" xfId="0" applyFont="1" applyAlignment="1">
      <alignment horizontal="center" vertical="center" wrapText="1"/>
    </xf>
    <xf numFmtId="0" fontId="1" fillId="38" borderId="0" xfId="0" applyFont="1" applyFill="1" applyAlignment="1">
      <alignment horizontal="center" vertical="center"/>
    </xf>
    <xf numFmtId="0" fontId="1" fillId="0" borderId="17" xfId="0" applyFont="1" applyBorder="1" applyAlignment="1">
      <alignment horizontal="center" vertical="center"/>
    </xf>
    <xf numFmtId="0" fontId="1" fillId="0" borderId="21" xfId="0" applyFont="1" applyBorder="1" applyAlignment="1">
      <alignment horizontal="center" vertical="center"/>
    </xf>
    <xf numFmtId="0" fontId="22" fillId="35" borderId="28" xfId="0" applyFont="1" applyFill="1" applyBorder="1" applyAlignment="1">
      <alignment horizontal="center" vertical="center"/>
    </xf>
    <xf numFmtId="0" fontId="22" fillId="35" borderId="0" xfId="0" applyFont="1" applyFill="1" applyAlignment="1">
      <alignment horizontal="center" vertical="center"/>
    </xf>
    <xf numFmtId="0" fontId="1" fillId="35" borderId="0" xfId="0" applyFont="1" applyFill="1" applyAlignment="1">
      <alignment horizontal="center" vertical="center"/>
    </xf>
    <xf numFmtId="49" fontId="0" fillId="37" borderId="28" xfId="0" applyNumberFormat="1" applyFill="1" applyBorder="1" applyAlignment="1">
      <alignment horizontal="center" vertical="center" wrapText="1"/>
    </xf>
    <xf numFmtId="49" fontId="0" fillId="37" borderId="36" xfId="0" applyNumberFormat="1" applyFill="1" applyBorder="1" applyAlignment="1">
      <alignment horizontal="center" vertical="center" wrapText="1"/>
    </xf>
    <xf numFmtId="0" fontId="1" fillId="0" borderId="68" xfId="0" applyFont="1" applyBorder="1" applyAlignment="1">
      <alignment vertical="center" wrapText="1"/>
    </xf>
    <xf numFmtId="0" fontId="1" fillId="0" borderId="59" xfId="0" applyFont="1" applyBorder="1" applyAlignment="1">
      <alignment vertical="center" wrapText="1"/>
    </xf>
    <xf numFmtId="0" fontId="0" fillId="37" borderId="42" xfId="0" applyFill="1" applyBorder="1" applyAlignment="1">
      <alignment horizontal="center" vertical="center"/>
    </xf>
    <xf numFmtId="0" fontId="0" fillId="37" borderId="45" xfId="0" applyFill="1" applyBorder="1" applyAlignment="1">
      <alignment horizontal="center" vertical="center"/>
    </xf>
    <xf numFmtId="0" fontId="20" fillId="35" borderId="33" xfId="0" applyFont="1" applyFill="1" applyBorder="1" applyAlignment="1">
      <alignment horizontal="center" vertical="center"/>
    </xf>
    <xf numFmtId="0" fontId="20" fillId="35" borderId="34" xfId="0" applyFont="1" applyFill="1" applyBorder="1" applyAlignment="1">
      <alignment horizontal="center" vertical="center"/>
    </xf>
    <xf numFmtId="0" fontId="1" fillId="35" borderId="16" xfId="0" applyFont="1" applyFill="1" applyBorder="1" applyAlignment="1">
      <alignment horizontal="left" vertical="center"/>
    </xf>
    <xf numFmtId="0" fontId="1" fillId="35" borderId="20" xfId="0" applyFont="1" applyFill="1" applyBorder="1" applyAlignment="1">
      <alignment horizontal="left" vertical="center"/>
    </xf>
    <xf numFmtId="0" fontId="1" fillId="35" borderId="17" xfId="0" applyFont="1" applyFill="1" applyBorder="1" applyAlignment="1">
      <alignment horizontal="center" vertical="center"/>
    </xf>
    <xf numFmtId="0" fontId="1" fillId="35" borderId="21" xfId="0" applyFont="1" applyFill="1" applyBorder="1" applyAlignment="1">
      <alignment horizontal="center" vertical="center"/>
    </xf>
    <xf numFmtId="0" fontId="0" fillId="35" borderId="27" xfId="0" applyFill="1" applyBorder="1" applyAlignment="1">
      <alignment horizontal="center" vertical="center"/>
    </xf>
    <xf numFmtId="0" fontId="0" fillId="35" borderId="32" xfId="0" applyFill="1" applyBorder="1" applyAlignment="1">
      <alignment horizontal="center" vertical="center"/>
    </xf>
    <xf numFmtId="0" fontId="0" fillId="35" borderId="29" xfId="0" applyFill="1" applyBorder="1" applyAlignment="1">
      <alignment horizontal="left" vertical="center"/>
    </xf>
    <xf numFmtId="0" fontId="0" fillId="35" borderId="15" xfId="0" applyFill="1" applyBorder="1" applyAlignment="1">
      <alignment horizontal="left" vertical="center"/>
    </xf>
    <xf numFmtId="0" fontId="0" fillId="35" borderId="20" xfId="0" applyFill="1" applyBorder="1" applyAlignment="1">
      <alignment horizontal="left" vertical="center"/>
    </xf>
    <xf numFmtId="0" fontId="1" fillId="35" borderId="28" xfId="0" applyFont="1" applyFill="1" applyBorder="1" applyAlignment="1">
      <alignment horizontal="center" vertical="center"/>
    </xf>
    <xf numFmtId="0" fontId="20" fillId="0" borderId="33" xfId="0" applyFont="1" applyBorder="1" applyAlignment="1">
      <alignment horizontal="center" vertical="center"/>
    </xf>
    <xf numFmtId="0" fontId="20" fillId="0" borderId="34" xfId="0" applyFont="1" applyBorder="1" applyAlignment="1">
      <alignment horizontal="center" vertical="center"/>
    </xf>
    <xf numFmtId="0" fontId="1" fillId="0" borderId="33" xfId="0" applyFont="1" applyBorder="1" applyAlignment="1">
      <alignment horizontal="center" vertical="center"/>
    </xf>
    <xf numFmtId="0" fontId="1" fillId="0" borderId="34" xfId="0" applyFont="1" applyBorder="1" applyAlignment="1">
      <alignment horizontal="center" vertical="center"/>
    </xf>
    <xf numFmtId="0" fontId="1" fillId="38" borderId="33" xfId="0" applyFont="1" applyFill="1" applyBorder="1" applyAlignment="1">
      <alignment horizontal="center" vertical="center"/>
    </xf>
    <xf numFmtId="0" fontId="1" fillId="38" borderId="34" xfId="0" applyFont="1" applyFill="1" applyBorder="1" applyAlignment="1">
      <alignment horizontal="center" vertical="center"/>
    </xf>
    <xf numFmtId="0" fontId="17" fillId="0" borderId="33" xfId="0" applyFont="1" applyBorder="1" applyAlignment="1">
      <alignment horizontal="center" vertical="center"/>
    </xf>
    <xf numFmtId="0" fontId="17" fillId="0" borderId="32" xfId="0" applyFont="1" applyBorder="1" applyAlignment="1">
      <alignment horizontal="center" vertical="center"/>
    </xf>
    <xf numFmtId="0" fontId="20" fillId="38" borderId="33" xfId="0" applyFont="1" applyFill="1" applyBorder="1" applyAlignment="1">
      <alignment horizontal="center" vertical="center"/>
    </xf>
    <xf numFmtId="0" fontId="20" fillId="38" borderId="34" xfId="0" applyFont="1" applyFill="1" applyBorder="1" applyAlignment="1">
      <alignment horizontal="center" vertical="center"/>
    </xf>
    <xf numFmtId="0" fontId="1" fillId="0" borderId="16" xfId="0" applyFont="1" applyBorder="1" applyAlignment="1">
      <alignment horizontal="left" vertical="center"/>
    </xf>
    <xf numFmtId="0" fontId="1" fillId="0" borderId="20" xfId="0" applyFont="1" applyBorder="1" applyAlignment="1">
      <alignment horizontal="left" vertical="center"/>
    </xf>
    <xf numFmtId="0" fontId="1" fillId="33" borderId="0" xfId="0" applyFont="1" applyFill="1" applyAlignment="1">
      <alignment horizontal="center" vertical="center" wrapText="1"/>
    </xf>
    <xf numFmtId="0" fontId="1" fillId="38" borderId="16" xfId="0" applyFont="1" applyFill="1" applyBorder="1" applyAlignment="1">
      <alignment horizontal="left" vertical="center"/>
    </xf>
    <xf numFmtId="0" fontId="1" fillId="38" borderId="20" xfId="0" applyFont="1" applyFill="1" applyBorder="1" applyAlignment="1">
      <alignment horizontal="left" vertical="center"/>
    </xf>
    <xf numFmtId="0" fontId="1" fillId="0" borderId="17" xfId="0" applyFont="1" applyBorder="1" applyAlignment="1">
      <alignment horizontal="center" vertical="center" wrapText="1"/>
    </xf>
    <xf numFmtId="0" fontId="1" fillId="0" borderId="21" xfId="0" applyFont="1" applyBorder="1" applyAlignment="1">
      <alignment horizontal="center" vertical="center" wrapText="1"/>
    </xf>
    <xf numFmtId="0" fontId="0" fillId="0" borderId="17" xfId="0" applyBorder="1" applyAlignment="1">
      <alignment horizontal="left" vertical="center"/>
    </xf>
    <xf numFmtId="0" fontId="1" fillId="38" borderId="0" xfId="0" applyFont="1" applyFill="1" applyAlignment="1">
      <alignment horizontal="center" vertical="center" wrapText="1"/>
    </xf>
    <xf numFmtId="0" fontId="1" fillId="38" borderId="17" xfId="0" applyFont="1" applyFill="1" applyBorder="1" applyAlignment="1">
      <alignment horizontal="center" vertical="center"/>
    </xf>
    <xf numFmtId="0" fontId="1" fillId="38" borderId="21" xfId="0" applyFont="1" applyFill="1" applyBorder="1" applyAlignment="1">
      <alignment horizontal="center" vertical="center"/>
    </xf>
    <xf numFmtId="0" fontId="1" fillId="37" borderId="27" xfId="0" applyFont="1" applyFill="1" applyBorder="1" applyAlignment="1">
      <alignment horizontal="center" vertical="center"/>
    </xf>
    <xf numFmtId="0" fontId="1" fillId="37" borderId="61" xfId="0" applyFont="1" applyFill="1" applyBorder="1" applyAlignment="1">
      <alignment horizontal="center" vertical="center"/>
    </xf>
    <xf numFmtId="0" fontId="1" fillId="37" borderId="28" xfId="0" applyFont="1" applyFill="1" applyBorder="1" applyAlignment="1">
      <alignment horizontal="center" vertical="center"/>
    </xf>
    <xf numFmtId="0" fontId="1" fillId="37" borderId="36" xfId="0" applyFont="1" applyFill="1" applyBorder="1" applyAlignment="1">
      <alignment horizontal="center" vertical="center"/>
    </xf>
    <xf numFmtId="0" fontId="0" fillId="37" borderId="28" xfId="0" applyFill="1" applyBorder="1" applyAlignment="1">
      <alignment horizontal="center" vertical="center" wrapText="1"/>
    </xf>
    <xf numFmtId="0" fontId="0" fillId="37" borderId="36" xfId="0" applyFill="1" applyBorder="1" applyAlignment="1">
      <alignment horizontal="center" vertical="center" wrapText="1"/>
    </xf>
    <xf numFmtId="0" fontId="0" fillId="37" borderId="28" xfId="0" applyFill="1" applyBorder="1" applyAlignment="1">
      <alignment horizontal="center" vertical="center"/>
    </xf>
    <xf numFmtId="0" fontId="0" fillId="37" borderId="36" xfId="0" applyFill="1" applyBorder="1" applyAlignment="1">
      <alignment horizontal="center" vertical="center"/>
    </xf>
    <xf numFmtId="0" fontId="32" fillId="0" borderId="23" xfId="0" applyFont="1" applyBorder="1" applyAlignment="1">
      <alignment horizontal="center"/>
    </xf>
    <xf numFmtId="0" fontId="0" fillId="0" borderId="51" xfId="0" applyBorder="1" applyAlignment="1">
      <alignment horizontal="center"/>
    </xf>
    <xf numFmtId="0" fontId="0" fillId="0" borderId="0" xfId="0" applyAlignment="1">
      <alignment horizontal="center" vertical="top"/>
    </xf>
    <xf numFmtId="0" fontId="0" fillId="0" borderId="0" xfId="0" applyAlignment="1">
      <alignment horizontal="center" vertical="center" wrapText="1"/>
    </xf>
    <xf numFmtId="0" fontId="0" fillId="0" borderId="0" xfId="0" applyAlignment="1">
      <alignment horizontal="center" vertical="center"/>
    </xf>
    <xf numFmtId="0" fontId="8" fillId="0" borderId="0" xfId="7" applyFill="1" applyAlignment="1">
      <alignment horizontal="center" vertical="center" wrapText="1"/>
    </xf>
    <xf numFmtId="0" fontId="19" fillId="0" borderId="0" xfId="7" applyFont="1" applyFill="1" applyAlignment="1">
      <alignment horizontal="center" vertical="center" wrapText="1"/>
    </xf>
    <xf numFmtId="0" fontId="0" fillId="35" borderId="0" xfId="0" applyFill="1" applyAlignment="1">
      <alignment horizontal="center" vertical="center"/>
    </xf>
    <xf numFmtId="0" fontId="0" fillId="41" borderId="0" xfId="0" applyFill="1" applyAlignment="1">
      <alignment horizontal="center" vertical="center"/>
    </xf>
    <xf numFmtId="0" fontId="0" fillId="35" borderId="0" xfId="0" applyFill="1" applyAlignment="1">
      <alignment horizontal="center" vertical="center" wrapText="1"/>
    </xf>
    <xf numFmtId="0" fontId="0" fillId="41" borderId="0" xfId="0" applyFill="1" applyAlignment="1">
      <alignment horizontal="center" vertical="center" wrapText="1"/>
    </xf>
    <xf numFmtId="0" fontId="19" fillId="35" borderId="0" xfId="7" applyFont="1" applyFill="1" applyAlignment="1">
      <alignment horizontal="center" vertical="center" wrapText="1"/>
    </xf>
    <xf numFmtId="0" fontId="17" fillId="0" borderId="11" xfId="0" applyFont="1" applyBorder="1" applyAlignment="1">
      <alignment horizontal="center" vertical="center" wrapText="1"/>
    </xf>
    <xf numFmtId="0" fontId="0" fillId="37" borderId="0" xfId="0" applyFill="1" applyAlignment="1">
      <alignment horizontal="center" vertical="center"/>
    </xf>
    <xf numFmtId="0" fontId="8" fillId="37" borderId="0" xfId="7" applyFill="1" applyAlignment="1">
      <alignment horizontal="center" vertical="center" wrapText="1"/>
    </xf>
    <xf numFmtId="0" fontId="0" fillId="37" borderId="0" xfId="0" applyFill="1" applyAlignment="1">
      <alignment horizontal="center" vertical="center" wrapText="1"/>
    </xf>
    <xf numFmtId="0" fontId="33" fillId="35" borderId="0" xfId="43" applyFill="1" applyAlignment="1">
      <alignment horizontal="center" vertical="center"/>
    </xf>
    <xf numFmtId="0" fontId="28" fillId="45" borderId="0" xfId="0" applyFont="1" applyFill="1" applyAlignment="1">
      <alignment wrapText="1"/>
    </xf>
    <xf numFmtId="0" fontId="28" fillId="45" borderId="0" xfId="0" applyFont="1" applyFill="1" applyAlignment="1">
      <alignment vertical="center" wrapText="1"/>
    </xf>
    <xf numFmtId="0" fontId="28" fillId="45" borderId="21" xfId="0" applyFont="1" applyFill="1" applyBorder="1" applyAlignment="1">
      <alignment vertical="center" wrapText="1"/>
    </xf>
    <xf numFmtId="0" fontId="28" fillId="45" borderId="36" xfId="0" applyFont="1" applyFill="1" applyBorder="1" applyAlignment="1">
      <alignment wrapText="1"/>
    </xf>
    <xf numFmtId="0" fontId="28" fillId="0" borderId="0" xfId="0" applyFont="1" applyAlignment="1">
      <alignment wrapText="1"/>
    </xf>
    <xf numFmtId="0" fontId="45" fillId="0" borderId="53" xfId="0" applyFont="1" applyBorder="1" applyAlignment="1">
      <alignment horizontal="left" vertical="top" wrapText="1"/>
    </xf>
    <xf numFmtId="0" fontId="45" fillId="0" borderId="70" xfId="0" applyFont="1" applyBorder="1" applyAlignment="1">
      <alignment horizontal="left" vertical="top" wrapText="1"/>
    </xf>
    <xf numFmtId="0" fontId="45" fillId="0" borderId="54" xfId="0" applyFont="1" applyBorder="1" applyAlignment="1">
      <alignment horizontal="left" vertical="top" wrapText="1"/>
    </xf>
    <xf numFmtId="0" fontId="28" fillId="0" borderId="17" xfId="0" applyFont="1" applyBorder="1" applyAlignment="1">
      <alignment vertical="center" wrapText="1"/>
    </xf>
    <xf numFmtId="0" fontId="28" fillId="0" borderId="18" xfId="0" applyFont="1" applyBorder="1" applyAlignment="1">
      <alignment vertical="center" wrapText="1"/>
    </xf>
    <xf numFmtId="0" fontId="28" fillId="0" borderId="0" xfId="0" applyFont="1" applyAlignment="1">
      <alignment vertical="center" wrapText="1"/>
    </xf>
    <xf numFmtId="0" fontId="28" fillId="0" borderId="21" xfId="0" applyFont="1" applyBorder="1" applyAlignment="1">
      <alignment vertical="center" wrapText="1"/>
    </xf>
    <xf numFmtId="0" fontId="28" fillId="0" borderId="22" xfId="0" applyFont="1" applyBorder="1" applyAlignment="1">
      <alignment vertical="center" wrapText="1"/>
    </xf>
    <xf numFmtId="0" fontId="28" fillId="0" borderId="21" xfId="0" applyFont="1" applyBorder="1" applyAlignment="1">
      <alignment vertical="center"/>
    </xf>
    <xf numFmtId="0" fontId="28" fillId="0" borderId="22" xfId="0" applyFont="1" applyBorder="1" applyAlignment="1">
      <alignment vertical="center"/>
    </xf>
    <xf numFmtId="0" fontId="28" fillId="46" borderId="17" xfId="0" applyFont="1" applyFill="1" applyBorder="1" applyAlignment="1">
      <alignment vertical="center" wrapText="1"/>
    </xf>
    <xf numFmtId="0" fontId="28" fillId="46" borderId="18" xfId="0" applyFont="1" applyFill="1" applyBorder="1" applyAlignment="1">
      <alignment vertical="center" wrapText="1"/>
    </xf>
    <xf numFmtId="0" fontId="28" fillId="46" borderId="21" xfId="0" applyFont="1" applyFill="1" applyBorder="1" applyAlignment="1">
      <alignment vertical="center" wrapText="1"/>
    </xf>
    <xf numFmtId="0" fontId="28" fillId="46" borderId="22" xfId="0" applyFont="1" applyFill="1" applyBorder="1" applyAlignment="1">
      <alignment vertical="center" wrapText="1"/>
    </xf>
    <xf numFmtId="0" fontId="28" fillId="0" borderId="24" xfId="0" applyFont="1" applyBorder="1" applyAlignment="1">
      <alignment vertical="center" wrapText="1"/>
    </xf>
    <xf numFmtId="0" fontId="28" fillId="0" borderId="51" xfId="0" applyFont="1" applyBorder="1" applyAlignment="1">
      <alignment vertical="center" wrapText="1"/>
    </xf>
    <xf numFmtId="0" fontId="28" fillId="0" borderId="21" xfId="0" applyFont="1" applyBorder="1" applyAlignment="1">
      <alignment horizontal="left" vertical="center" wrapText="1"/>
    </xf>
    <xf numFmtId="0" fontId="28" fillId="0" borderId="22" xfId="0" applyFont="1" applyBorder="1" applyAlignment="1">
      <alignment horizontal="left" vertical="center" wrapText="1"/>
    </xf>
    <xf numFmtId="0" fontId="22" fillId="0" borderId="17" xfId="0" applyFont="1" applyBorder="1" applyAlignment="1">
      <alignment vertical="center" wrapText="1"/>
    </xf>
    <xf numFmtId="0" fontId="22" fillId="0" borderId="18" xfId="0" applyFont="1" applyBorder="1" applyAlignment="1">
      <alignment vertical="center" wrapText="1"/>
    </xf>
    <xf numFmtId="0" fontId="28" fillId="0" borderId="19" xfId="0" applyFont="1" applyBorder="1" applyAlignment="1">
      <alignment vertical="center" wrapText="1"/>
    </xf>
    <xf numFmtId="0" fontId="46" fillId="0" borderId="36" xfId="0" applyFont="1" applyBorder="1" applyAlignment="1">
      <alignment horizontal="center"/>
    </xf>
    <xf numFmtId="0" fontId="46" fillId="0" borderId="56" xfId="0" applyFont="1" applyBorder="1" applyAlignment="1">
      <alignment horizontal="center"/>
    </xf>
    <xf numFmtId="0" fontId="28" fillId="44" borderId="28" xfId="0" applyFont="1" applyFill="1" applyBorder="1" applyAlignment="1">
      <alignment horizontal="center" vertical="center" wrapText="1"/>
    </xf>
    <xf numFmtId="0" fontId="28" fillId="44" borderId="52" xfId="0" applyFont="1" applyFill="1" applyBorder="1" applyAlignment="1">
      <alignment horizontal="center" vertical="center" wrapText="1"/>
    </xf>
    <xf numFmtId="0" fontId="28" fillId="44" borderId="0" xfId="0" applyFont="1" applyFill="1" applyBorder="1" applyAlignment="1">
      <alignment horizontal="center" vertical="center" wrapText="1"/>
    </xf>
    <xf numFmtId="0" fontId="28" fillId="44" borderId="19" xfId="0" applyFont="1" applyFill="1" applyBorder="1" applyAlignment="1">
      <alignment horizontal="center" vertical="center" wrapText="1"/>
    </xf>
    <xf numFmtId="0" fontId="28" fillId="44" borderId="0" xfId="0" applyFont="1" applyFill="1" applyAlignment="1">
      <alignment horizontal="center" vertical="center" wrapText="1"/>
    </xf>
    <xf numFmtId="0" fontId="28" fillId="44" borderId="21" xfId="0" applyFont="1" applyFill="1" applyBorder="1" applyAlignment="1">
      <alignment horizontal="center" vertical="center" wrapText="1"/>
    </xf>
    <xf numFmtId="0" fontId="28" fillId="44" borderId="22" xfId="0" applyFont="1" applyFill="1" applyBorder="1" applyAlignment="1">
      <alignment horizontal="center" vertical="center" wrapText="1"/>
    </xf>
    <xf numFmtId="0" fontId="28" fillId="44" borderId="17" xfId="0" applyFont="1" applyFill="1" applyBorder="1" applyAlignment="1">
      <alignment horizontal="center" vertical="center" wrapText="1"/>
    </xf>
    <xf numFmtId="0" fontId="28" fillId="44" borderId="18" xfId="0" applyFont="1" applyFill="1" applyBorder="1" applyAlignment="1">
      <alignment horizontal="center" vertical="center" wrapText="1"/>
    </xf>
    <xf numFmtId="0" fontId="28" fillId="44" borderId="36" xfId="0" applyFont="1" applyFill="1" applyBorder="1" applyAlignment="1">
      <alignment horizontal="center" vertical="center" wrapText="1"/>
    </xf>
    <xf numFmtId="0" fontId="28" fillId="44" borderId="56" xfId="0" applyFont="1" applyFill="1" applyBorder="1" applyAlignment="1">
      <alignment horizontal="center" vertical="center" wrapText="1"/>
    </xf>
    <xf numFmtId="0" fontId="22" fillId="47" borderId="28" xfId="0" applyFont="1" applyFill="1" applyBorder="1" applyAlignment="1">
      <alignment horizontal="center" vertical="center" wrapText="1"/>
    </xf>
    <xf numFmtId="0" fontId="22" fillId="47" borderId="52" xfId="0" applyFont="1" applyFill="1" applyBorder="1" applyAlignment="1">
      <alignment horizontal="center" vertical="center" wrapText="1"/>
    </xf>
    <xf numFmtId="0" fontId="22" fillId="47" borderId="0" xfId="0" applyFont="1" applyFill="1" applyBorder="1" applyAlignment="1">
      <alignment horizontal="center" vertical="center" wrapText="1"/>
    </xf>
    <xf numFmtId="0" fontId="22" fillId="47" borderId="19" xfId="0" applyFont="1" applyFill="1" applyBorder="1" applyAlignment="1">
      <alignment horizontal="center" vertical="center" wrapText="1"/>
    </xf>
  </cellXfs>
  <cellStyles count="44">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Commentaire" xfId="15" builtinId="10" customBuiltin="1"/>
    <cellStyle name="Entrée" xfId="9" builtinId="20" customBuiltin="1"/>
    <cellStyle name="Insatisfaisant" xfId="7" builtinId="27" customBuiltin="1"/>
    <cellStyle name="Lien hypertexte" xfId="43" builtinId="8"/>
    <cellStyle name="Milliers" xfId="42" builtinId="3"/>
    <cellStyle name="Neutre" xfId="8" builtinId="28" customBuiltin="1"/>
    <cellStyle name="Normal" xfId="0" builtinId="0"/>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0"/>
  <tableStyles count="0" defaultTableStyle="TableStyleMedium2" defaultPivotStyle="PivotStyleLight16"/>
  <colors>
    <mruColors>
      <color rgb="FFB67E89"/>
      <color rgb="FFFD2603"/>
      <color rgb="FFFF4C5A"/>
      <color rgb="FFFF767A"/>
      <color rgb="FF788021"/>
      <color rgb="FF699252"/>
      <color rgb="FFEAE0D1"/>
      <color rgb="FFFFD8CE"/>
      <color rgb="FFA37A43"/>
      <color rgb="FF6124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qam-my.sharepoint.com/personal/ha091044_ens_uqam_ca/Documents/Maitrise/EchantillonageCalgary/ProjetTNO_EchantillonageCalgary_FACMT_202206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Tables"/>
      <sheetName val="Sampling_2022"/>
      <sheetName val="Core Data"/>
      <sheetName val="Master Sheet"/>
      <sheetName val="test (2)"/>
    </sheetNames>
    <sheetDataSet>
      <sheetData sheetId="0"/>
      <sheetData sheetId="1"/>
      <sheetData sheetId="2"/>
      <sheetData sheetId="3"/>
      <sheetData sheetId="4">
        <row r="14">
          <cell r="W14" t="str">
            <v>SR-2022-001/E-02-1-7</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inrs-my.sharepoint.com/:f:/r/personal/michael_thibault_inrs_ca/Documents/NWT_SamplingCalgary/Photos?csf=1&amp;web=1&amp;e=JulmaY"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dropbox.com/sh/pk4qjvdx9mo4heb/AAD4dVtEw7wQjm01t-Lfo47Xa?dl=0" TargetMode="External"/><Relationship Id="rId18" Type="http://schemas.openxmlformats.org/officeDocument/2006/relationships/hyperlink" Target="https://www.dropbox.com/sh/5iognooujj0hsax/AACdIQwiVaC8zfMzdWz1JT_9a?dl=0" TargetMode="External"/><Relationship Id="rId26" Type="http://schemas.openxmlformats.org/officeDocument/2006/relationships/hyperlink" Target="https://www.dropbox.com/sh/jizg5dus7ehw3k8/AAAJgC-g3yjn5EM75yl8XWlYa?dl=0" TargetMode="External"/><Relationship Id="rId39" Type="http://schemas.openxmlformats.org/officeDocument/2006/relationships/hyperlink" Target="https://www.dropbox.com/sh/1v9ok5nys5vaxwn/AAA2SX_gcq5LuA78hCWbN3YRa?dl=0" TargetMode="External"/><Relationship Id="rId21" Type="http://schemas.openxmlformats.org/officeDocument/2006/relationships/hyperlink" Target="https://www.dropbox.com/sh/7id1u4j6bescqat/AADbhhHSByQXSZTAxDD2mH1La?dl=0" TargetMode="External"/><Relationship Id="rId34" Type="http://schemas.openxmlformats.org/officeDocument/2006/relationships/hyperlink" Target="https://www.dropbox.com/sh/8hjorn3i5zjrd6u/AAD35G0kFowcaDkp0qUzz0Bba?dl=0" TargetMode="External"/><Relationship Id="rId42" Type="http://schemas.openxmlformats.org/officeDocument/2006/relationships/hyperlink" Target="https://www.dropbox.com/sh/3uu5qczh3fxeatp/AAC_s80p0urdc0fUhSEVGO0sa?dl=0" TargetMode="External"/><Relationship Id="rId47" Type="http://schemas.openxmlformats.org/officeDocument/2006/relationships/hyperlink" Target="https://www.dropbox.com/sh/e2vcb949icsji5m/AAA2kZ8P2xb0DfkHwBM8eo_Ta?dl=0" TargetMode="External"/><Relationship Id="rId50" Type="http://schemas.openxmlformats.org/officeDocument/2006/relationships/hyperlink" Target="https://www.dropbox.com/sh/6suwdje0w071gxo/AADJdDdr0fyCpTW-tZF-2k30a?dl=0" TargetMode="External"/><Relationship Id="rId55" Type="http://schemas.openxmlformats.org/officeDocument/2006/relationships/hyperlink" Target="https://www.dropbox.com/sh/1ay3y4lb0pf1gvk/AADQwHhke-n93YEXEycXolJna?dl=0" TargetMode="External"/><Relationship Id="rId63" Type="http://schemas.openxmlformats.org/officeDocument/2006/relationships/hyperlink" Target="https://www.dropbox.com/sh/ao3sqly3fv02urd/AACnF8-dUtk89BCvVce_oVXAa?dl=0" TargetMode="External"/><Relationship Id="rId68" Type="http://schemas.openxmlformats.org/officeDocument/2006/relationships/hyperlink" Target="https://www.dropbox.com/sh/46cpybolyf8xfpr/AAB7Zv-U7LpS2NBewF7VE7K2a?dl=0" TargetMode="External"/><Relationship Id="rId76" Type="http://schemas.openxmlformats.org/officeDocument/2006/relationships/hyperlink" Target="https://www.dropbox.com/sh/dosyetk54nz2khf/AAAaaztjT_hgLj1ECbD8xT3la?dl=0" TargetMode="External"/><Relationship Id="rId84" Type="http://schemas.openxmlformats.org/officeDocument/2006/relationships/hyperlink" Target="https://www.dropbox.com/sh/q5tuo8vfmcic5zh/AADrv1y_4GRASUUvby4Xfw9ga?dl=0" TargetMode="External"/><Relationship Id="rId89" Type="http://schemas.openxmlformats.org/officeDocument/2006/relationships/hyperlink" Target="https://www.dropbox.com/sh/35tbi4tvuqlv1o1/AAC9zPduxd_cxKoHKBfftD6Ha?dl=0" TargetMode="External"/><Relationship Id="rId7" Type="http://schemas.openxmlformats.org/officeDocument/2006/relationships/hyperlink" Target="https://www.dropbox.com/sh/3pugf2fqf8f7qmd/AAA4r_ux3QhBGAivRdjzI_F1a?dl=0" TargetMode="External"/><Relationship Id="rId71" Type="http://schemas.openxmlformats.org/officeDocument/2006/relationships/hyperlink" Target="https://www.dropbox.com/sh/xrlvvijxl47s6gh/AADJN0U6r6X45Otx-0T2p4WYa?dl=0" TargetMode="External"/><Relationship Id="rId2" Type="http://schemas.openxmlformats.org/officeDocument/2006/relationships/hyperlink" Target="https://www.dropbox.com/sh/c9hi19iksvt0yng/AAAuFH2a5kw4gXXYvWjpSN6Ga?dl=0" TargetMode="External"/><Relationship Id="rId16" Type="http://schemas.openxmlformats.org/officeDocument/2006/relationships/hyperlink" Target="https://www.dropbox.com/sh/0ch00pv5w50fi7n/AADnuwXSKVO42qBIaER1pKDma?dl=0" TargetMode="External"/><Relationship Id="rId29" Type="http://schemas.openxmlformats.org/officeDocument/2006/relationships/hyperlink" Target="https://www.dropbox.com/sh/eyqoe2q8eklqlhy/AADWyi0RQN_qOD5HjHbL7wBUa?dl=0" TargetMode="External"/><Relationship Id="rId11" Type="http://schemas.openxmlformats.org/officeDocument/2006/relationships/hyperlink" Target="https://www.dropbox.com/sh/l5779njzcuifbyj/AAAz2W-bOxufTEXFtxKOTaupa?dl=0" TargetMode="External"/><Relationship Id="rId24" Type="http://schemas.openxmlformats.org/officeDocument/2006/relationships/hyperlink" Target="https://www.dropbox.com/sh/rpidwdm7ougghnh/AABQizbO0WoHBv3fBmyM86tQa?dl=0" TargetMode="External"/><Relationship Id="rId32" Type="http://schemas.openxmlformats.org/officeDocument/2006/relationships/hyperlink" Target="https://www.dropbox.com/sh/05p0x3q9zcz7pj6/AACJpyGlTcpUFD8SS4hFJpAia?dl=0" TargetMode="External"/><Relationship Id="rId37" Type="http://schemas.openxmlformats.org/officeDocument/2006/relationships/hyperlink" Target="https://www.dropbox.com/sh/iqcq76eateww9sy/AAAZ_xBpkgFGPpJ2-mcnRP3ma?dl=0" TargetMode="External"/><Relationship Id="rId40" Type="http://schemas.openxmlformats.org/officeDocument/2006/relationships/hyperlink" Target="https://www.dropbox.com/sh/v5kydws2pv7adu0/AADLIVYMY2RErccntmS2Ngm9a?dl=0" TargetMode="External"/><Relationship Id="rId45" Type="http://schemas.openxmlformats.org/officeDocument/2006/relationships/hyperlink" Target="https://www.dropbox.com/sh/fc9tdmfpgg2qun1/AAAK97QwRFesPW43BAvpZibba?dl=0" TargetMode="External"/><Relationship Id="rId53" Type="http://schemas.openxmlformats.org/officeDocument/2006/relationships/hyperlink" Target="https://www.dropbox.com/sh/9a7gv7hd6umpy11/AAB89zRAgJLiBSBPwdcUjTR2a?dl=0" TargetMode="External"/><Relationship Id="rId58" Type="http://schemas.openxmlformats.org/officeDocument/2006/relationships/hyperlink" Target="https://www.dropbox.com/sh/mxkz5hfq0xoc9v2/AAD5mujq7F9yZf9SRDodIxV_a?dl=0" TargetMode="External"/><Relationship Id="rId66" Type="http://schemas.openxmlformats.org/officeDocument/2006/relationships/hyperlink" Target="https://www.dropbox.com/sh/qythyf9svuim67p/AADNlEniXrCepBPor_ufM3YMa?dl=0" TargetMode="External"/><Relationship Id="rId74" Type="http://schemas.openxmlformats.org/officeDocument/2006/relationships/hyperlink" Target="https://www.dropbox.com/sh/wcjvqj2y6tlc0mr/AACMcVJaVpNC27XMgVsZgonha?dl=0" TargetMode="External"/><Relationship Id="rId79" Type="http://schemas.openxmlformats.org/officeDocument/2006/relationships/hyperlink" Target="https://www.dropbox.com/sh/mq7pk0xfbbmsgfh/AADwkK8PG0-_Fbw9qBa4uQ1La?dl=0" TargetMode="External"/><Relationship Id="rId87" Type="http://schemas.openxmlformats.org/officeDocument/2006/relationships/hyperlink" Target="https://www.dropbox.com/sh/erqc6iwjvqmdeqo/AADFBVNYeZJHYrCS-NFvIQB1a?dl=0" TargetMode="External"/><Relationship Id="rId5" Type="http://schemas.openxmlformats.org/officeDocument/2006/relationships/hyperlink" Target="https://www.dropbox.com/sh/r1rnhi4ve3pdss0/AACR0qVa3qNTKO2IHxLEy64za?dl=0" TargetMode="External"/><Relationship Id="rId61" Type="http://schemas.openxmlformats.org/officeDocument/2006/relationships/hyperlink" Target="https://www.dropbox.com/sh/b8k2r80mpqvkmh9/AADQm0d4GqPoQZhEwocD-rZ3a?dl=0" TargetMode="External"/><Relationship Id="rId82" Type="http://schemas.openxmlformats.org/officeDocument/2006/relationships/hyperlink" Target="https://www.dropbox.com/sh/kxnj4y66ummzldb/AAClUlghLUuTzrIWIUgNfIsha?dl=0" TargetMode="External"/><Relationship Id="rId90" Type="http://schemas.openxmlformats.org/officeDocument/2006/relationships/printerSettings" Target="../printerSettings/printerSettings2.bin"/><Relationship Id="rId19" Type="http://schemas.openxmlformats.org/officeDocument/2006/relationships/hyperlink" Target="https://www.dropbox.com/sh/sicihyzd4e4u95m/AAAig39W9azB9xqrure_jJgBa?dl=0" TargetMode="External"/><Relationship Id="rId4" Type="http://schemas.openxmlformats.org/officeDocument/2006/relationships/hyperlink" Target="https://www.dropbox.com/sh/eonij3dpwo9kw71/AADfJ-a5NavrS1knu-pdZXXga?dl=0" TargetMode="External"/><Relationship Id="rId9" Type="http://schemas.openxmlformats.org/officeDocument/2006/relationships/hyperlink" Target="https://www.dropbox.com/sh/rxxspnzpwo0wlqp/AAAHcpHpnTiVfNdXpj3Q4kHwa?dl=0" TargetMode="External"/><Relationship Id="rId14" Type="http://schemas.openxmlformats.org/officeDocument/2006/relationships/hyperlink" Target="https://www.dropbox.com/sh/d8o79jgwfilesq9/AABKaxlmbyu7hqrnE6TRmyvma?dl=0" TargetMode="External"/><Relationship Id="rId22" Type="http://schemas.openxmlformats.org/officeDocument/2006/relationships/hyperlink" Target="https://www.dropbox.com/sh/d423d27tzj1988h/AABvT6Oo2R10VjUdv9KcGFCKa?dl=0" TargetMode="External"/><Relationship Id="rId27" Type="http://schemas.openxmlformats.org/officeDocument/2006/relationships/hyperlink" Target="https://www.dropbox.com/sh/h30rl5fl00nbseh/AAB9VOb6dZGBvdU8Xq1v2apZa?dl=0" TargetMode="External"/><Relationship Id="rId30" Type="http://schemas.openxmlformats.org/officeDocument/2006/relationships/hyperlink" Target="https://www.dropbox.com/sh/zunnq4r93gek24t/AAApvd8Dd7tD19tIeDYY6hvka?dl=0" TargetMode="External"/><Relationship Id="rId35" Type="http://schemas.openxmlformats.org/officeDocument/2006/relationships/hyperlink" Target="https://www.dropbox.com/sh/t3zm9sohdhorpqu/AABo9ax49iqUE-68mt8eiPvLa?dl=0" TargetMode="External"/><Relationship Id="rId43" Type="http://schemas.openxmlformats.org/officeDocument/2006/relationships/hyperlink" Target="https://www.dropbox.com/sh/r6omsyybz69xxwr/AAD0t4j4bqHu7M2N4KcGmEH4a?dl=0" TargetMode="External"/><Relationship Id="rId48" Type="http://schemas.openxmlformats.org/officeDocument/2006/relationships/hyperlink" Target="https://www.dropbox.com/sh/otyezpxa1throt5/AACjFMHQBGZz_QWu8T3F7Fj9a?dl=0" TargetMode="External"/><Relationship Id="rId56" Type="http://schemas.openxmlformats.org/officeDocument/2006/relationships/hyperlink" Target="https://www.dropbox.com/sh/tp8t1cklhe7llsy/AADg3umy4dBmtEigalsQZoA9a?dl=0" TargetMode="External"/><Relationship Id="rId64" Type="http://schemas.openxmlformats.org/officeDocument/2006/relationships/hyperlink" Target="https://www.dropbox.com/sh/6f733zv0bd1w7co/AACFKQ2cAw12zFJso416w5gna?dl=0" TargetMode="External"/><Relationship Id="rId69" Type="http://schemas.openxmlformats.org/officeDocument/2006/relationships/hyperlink" Target="https://www.dropbox.com/sh/07y3m0hnmmljzr8/AAAqHXmhwy3dE_4smW-bh9Fza?dl=0" TargetMode="External"/><Relationship Id="rId77" Type="http://schemas.openxmlformats.org/officeDocument/2006/relationships/hyperlink" Target="https://www.dropbox.com/sh/m2fnnqos668517u/AAByLRNeJGgVSTiL_HhW9M9ta?dl=0" TargetMode="External"/><Relationship Id="rId8" Type="http://schemas.openxmlformats.org/officeDocument/2006/relationships/hyperlink" Target="https://www.dropbox.com/sh/3sl8vgi8781mx7x/AABdBle1wfMIsPqXgHSWRsYVa?dl=0" TargetMode="External"/><Relationship Id="rId51" Type="http://schemas.openxmlformats.org/officeDocument/2006/relationships/hyperlink" Target="https://www.dropbox.com/sh/yjx9gjalum5ce1b/AAD3xZPoUKMk4VBrCozLEARIa?dl=0" TargetMode="External"/><Relationship Id="rId72" Type="http://schemas.openxmlformats.org/officeDocument/2006/relationships/hyperlink" Target="https://www.dropbox.com/sh/jpevlcoxgydy5tp/AAA6XyvfEP20LnYpPmHwsUeca?dl=0" TargetMode="External"/><Relationship Id="rId80" Type="http://schemas.openxmlformats.org/officeDocument/2006/relationships/hyperlink" Target="https://inrs-my.sharepoint.com/:f:/r/personal/michael_thibault_inrs_ca/Documents/SamplingCalgary/Photos/Other/NotPossible/G-21(2)_NoGo?csf=1&amp;web=1&amp;e=KAoQ2D" TargetMode="External"/><Relationship Id="rId85" Type="http://schemas.openxmlformats.org/officeDocument/2006/relationships/hyperlink" Target="https://www.dropbox.com/sh/svm6yjml3uxynz2/AACvtfaymBCCsqLHU4z52DDWa?dl=0" TargetMode="External"/><Relationship Id="rId3" Type="http://schemas.openxmlformats.org/officeDocument/2006/relationships/hyperlink" Target="https://www.dropbox.com/sh/73bvboj6gr7vukx/AAA59WqRVS2llCpsy_nf_nuxa?dl=0" TargetMode="External"/><Relationship Id="rId12" Type="http://schemas.openxmlformats.org/officeDocument/2006/relationships/hyperlink" Target="https://www.dropbox.com/sh/kxqpb6t4gj4sauf/AACsoI8eIgy5pDabMSc2lFfSa?dl=0" TargetMode="External"/><Relationship Id="rId17" Type="http://schemas.openxmlformats.org/officeDocument/2006/relationships/hyperlink" Target="https://www.dropbox.com/sh/uodgo0z67s7lpk7/AAD4jLwamqWp7O85Lfbtc1Uka?dl=0" TargetMode="External"/><Relationship Id="rId25" Type="http://schemas.openxmlformats.org/officeDocument/2006/relationships/hyperlink" Target="https://www.dropbox.com/sh/ujmf6u6si9itrwg/AAAjV3w_K-B3x2O3DR9Zzt5ha?dl=0" TargetMode="External"/><Relationship Id="rId33" Type="http://schemas.openxmlformats.org/officeDocument/2006/relationships/hyperlink" Target="https://www.dropbox.com/sh/79ni9rjp9g86aot/AADJYB6MeVLddeRHqxuvzR8Oa?dl=0" TargetMode="External"/><Relationship Id="rId38" Type="http://schemas.openxmlformats.org/officeDocument/2006/relationships/hyperlink" Target="https://www.dropbox.com/sh/owxd197n22rnb1m/AABXMzTsw12j2RQQnEfHoTZBa?dl=0" TargetMode="External"/><Relationship Id="rId46" Type="http://schemas.openxmlformats.org/officeDocument/2006/relationships/hyperlink" Target="https://www.dropbox.com/sh/q6fhhenwgkmql04/AABwAkfQBYPm4f8URnWF44NEa?dl=0" TargetMode="External"/><Relationship Id="rId59" Type="http://schemas.openxmlformats.org/officeDocument/2006/relationships/hyperlink" Target="https://www.dropbox.com/sh/q3jmrhmtfvxgwxv/AADEBn88_g1GV15uXvKU6b7ia?dl=0" TargetMode="External"/><Relationship Id="rId67" Type="http://schemas.openxmlformats.org/officeDocument/2006/relationships/hyperlink" Target="https://www.dropbox.com/sh/xl0jtdagpnufhub/AAAlyAjy_P9-EwjYX3_vRyuBa?dl=0" TargetMode="External"/><Relationship Id="rId20" Type="http://schemas.openxmlformats.org/officeDocument/2006/relationships/hyperlink" Target="https://www.dropbox.com/sh/z56g441o126k2ag/AABeOcvoRX2N5xyvtFMAOEWNa?dl=0" TargetMode="External"/><Relationship Id="rId41" Type="http://schemas.openxmlformats.org/officeDocument/2006/relationships/hyperlink" Target="https://www.dropbox.com/sh/zsihm9sehcgtpr1/AADpXa0ERUydDg_ehb7sEVoNa?dl=0" TargetMode="External"/><Relationship Id="rId54" Type="http://schemas.openxmlformats.org/officeDocument/2006/relationships/hyperlink" Target="https://www.dropbox.com/sh/xpnq2uv3dsdfpl8/AAAOEDI1J-4ckhhWkXSzYqHla?dl=0" TargetMode="External"/><Relationship Id="rId62" Type="http://schemas.openxmlformats.org/officeDocument/2006/relationships/hyperlink" Target="https://www.dropbox.com/sh/vycwx8s5h67irow/AACW_BGyRKhOhin-ycJWMU7Fa?dl=0" TargetMode="External"/><Relationship Id="rId70" Type="http://schemas.openxmlformats.org/officeDocument/2006/relationships/hyperlink" Target="https://www.dropbox.com/sh/iq01fvcmxsf6i8b/AACNEPfXkxIr8EP6qD5EKvKba?dl=0" TargetMode="External"/><Relationship Id="rId75" Type="http://schemas.openxmlformats.org/officeDocument/2006/relationships/hyperlink" Target="https://www.dropbox.com/sh/ljwezbb677c792o/AACOpbhNgX30rqXRaBeMqTl8a?dl=0" TargetMode="External"/><Relationship Id="rId83" Type="http://schemas.openxmlformats.org/officeDocument/2006/relationships/hyperlink" Target="https://www.dropbox.com/sh/xwjbw9np8vropon/AAA4xEtkNupDU5XCawrBDFswa?dl=0" TargetMode="External"/><Relationship Id="rId88" Type="http://schemas.openxmlformats.org/officeDocument/2006/relationships/hyperlink" Target="https://www.dropbox.com/sh/9vhmb0hi68zp66q/AADvQ7IpFNd5LxPULpQ-TrgLa?dl=0" TargetMode="External"/><Relationship Id="rId1" Type="http://schemas.openxmlformats.org/officeDocument/2006/relationships/hyperlink" Target="https://www.dropbox.com/sh/h7jw4v4onbgifb1/AACvWLGGfVBb95Kx5JAu2Vvqa?dl=0" TargetMode="External"/><Relationship Id="rId6" Type="http://schemas.openxmlformats.org/officeDocument/2006/relationships/hyperlink" Target="https://www.dropbox.com/sh/i1nx40e4ql5kci4/AACKDtM3VDDzcwCk5C9GHlaDa?dl=0" TargetMode="External"/><Relationship Id="rId15" Type="http://schemas.openxmlformats.org/officeDocument/2006/relationships/hyperlink" Target="https://www.dropbox.com/sh/9aabdebwq1jr6kh/AACrNwOAsrwP5ermgYweGsxia?dl=0" TargetMode="External"/><Relationship Id="rId23" Type="http://schemas.openxmlformats.org/officeDocument/2006/relationships/hyperlink" Target="https://www.dropbox.com/sh/ulw7yiu7c8bzmcb/AADXs9INoK2333_fOhOcucEva?dl=0" TargetMode="External"/><Relationship Id="rId28" Type="http://schemas.openxmlformats.org/officeDocument/2006/relationships/hyperlink" Target="https://www.dropbox.com/sh/suppif6gq9np30z/AABJeWcvjccjMLpvu7u6Wexka?dl=0" TargetMode="External"/><Relationship Id="rId36" Type="http://schemas.openxmlformats.org/officeDocument/2006/relationships/hyperlink" Target="https://www.dropbox.com/sh/e2l8rqdnhxiwzxw/AABlZ_BKfxxvIu_cucTaPhjWa?dl=0" TargetMode="External"/><Relationship Id="rId49" Type="http://schemas.openxmlformats.org/officeDocument/2006/relationships/hyperlink" Target="https://www.dropbox.com/sh/zt17k0fqr6j1m7v/AACr2HKuklzhJszN0Eu3Zz5Ea?dl=0" TargetMode="External"/><Relationship Id="rId57" Type="http://schemas.openxmlformats.org/officeDocument/2006/relationships/hyperlink" Target="https://www.dropbox.com/sh/dcaruku8e9r666r/AADNMBMWQkBs7CkffjQ-y1j-a?dl=0" TargetMode="External"/><Relationship Id="rId10" Type="http://schemas.openxmlformats.org/officeDocument/2006/relationships/hyperlink" Target="https://www.dropbox.com/sh/qdta13xes3nrn0h/AAAwl1T-5tUGeBLLm5EL2th3a?dl=0" TargetMode="External"/><Relationship Id="rId31" Type="http://schemas.openxmlformats.org/officeDocument/2006/relationships/hyperlink" Target="https://www.dropbox.com/sh/19ev7a0vg8svubr/AACOwzEih-xruv-P-4aMVRLka?dl=0" TargetMode="External"/><Relationship Id="rId44" Type="http://schemas.openxmlformats.org/officeDocument/2006/relationships/hyperlink" Target="https://www.dropbox.com/sh/1sskf1l1i51kjy3/AABQbjNBx949ro3lndhic2H0a?dl=0" TargetMode="External"/><Relationship Id="rId52" Type="http://schemas.openxmlformats.org/officeDocument/2006/relationships/hyperlink" Target="https://www.dropbox.com/sh/i6we7fuk7hp3w86/AADlpijS98RiBoicYkl-EPkca?dl=0" TargetMode="External"/><Relationship Id="rId60" Type="http://schemas.openxmlformats.org/officeDocument/2006/relationships/hyperlink" Target="https://www.dropbox.com/sh/3w5j2k7wfi08gf9/AAA02PNuHHc31cKVTjsA1A1Ta?dl=0" TargetMode="External"/><Relationship Id="rId65" Type="http://schemas.openxmlformats.org/officeDocument/2006/relationships/hyperlink" Target="https://www.dropbox.com/sh/uzjm24qsx32m489/AABXvArRNl-qOSWCpWRBB4nRa?dl=0" TargetMode="External"/><Relationship Id="rId73" Type="http://schemas.openxmlformats.org/officeDocument/2006/relationships/hyperlink" Target="https://www.dropbox.com/sh/g1cpbmm7k0tafrz/AACPJWSXANmFuIMFh9ZLbdCIa?dl=0" TargetMode="External"/><Relationship Id="rId78" Type="http://schemas.openxmlformats.org/officeDocument/2006/relationships/hyperlink" Target="https://www.dropbox.com/sh/p1ydv16fqypod8l/AABWgPB-ai-amhhltOaCV-aCa?dl=0" TargetMode="External"/><Relationship Id="rId81" Type="http://schemas.openxmlformats.org/officeDocument/2006/relationships/hyperlink" Target="https://inrs-my.sharepoint.com/:f:/r/personal/michael_thibault_inrs_ca/Documents/SamplingCalgary/Photos/Other/Possible/O-25_Go?csf=1&amp;web=1&amp;e=pSQxOs" TargetMode="External"/><Relationship Id="rId86" Type="http://schemas.openxmlformats.org/officeDocument/2006/relationships/hyperlink" Target="https://www.dropbox.com/sh/zlkp5wl95mxlklz/AAAkemW1kMOSYXDnrU5AIqrra?dl=0"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www.dropbox.com/sh/qdta13xes3nrn0h/AAAwl1T-5tUGeBLLm5EL2th3a?dl=0" TargetMode="External"/><Relationship Id="rId18" Type="http://schemas.openxmlformats.org/officeDocument/2006/relationships/hyperlink" Target="https://www.dropbox.com/sh/9aabdebwq1jr6kh/AACrNwOAsrwP5ermgYweGsxia?dl=0" TargetMode="External"/><Relationship Id="rId26" Type="http://schemas.openxmlformats.org/officeDocument/2006/relationships/hyperlink" Target="https://www.dropbox.com/sh/ulw7yiu7c8bzmcb/AADXs9INoK2333_fOhOcucEva?dl=0" TargetMode="External"/><Relationship Id="rId39" Type="http://schemas.openxmlformats.org/officeDocument/2006/relationships/hyperlink" Target="https://www.dropbox.com/sh/t3zm9sohdhorpqu/AABo9ax49iqUE-68mt8eiPvLa?dl=0" TargetMode="External"/><Relationship Id="rId21" Type="http://schemas.openxmlformats.org/officeDocument/2006/relationships/hyperlink" Target="https://www.dropbox.com/sh/5iognooujj0hsax/AACdIQwiVaC8zfMzdWz1JT_9a?dl=0" TargetMode="External"/><Relationship Id="rId34" Type="http://schemas.openxmlformats.org/officeDocument/2006/relationships/hyperlink" Target="https://www.dropbox.com/sh/zunnq4r93gek24t/AAApvd8Dd7tD19tIeDYY6hvka?dl=0" TargetMode="External"/><Relationship Id="rId42" Type="http://schemas.openxmlformats.org/officeDocument/2006/relationships/hyperlink" Target="https://www.dropbox.com/sh/owxd197n22rnb1m/AABXMzTsw12j2RQQnEfHoTZBa?dl=0" TargetMode="External"/><Relationship Id="rId47" Type="http://schemas.openxmlformats.org/officeDocument/2006/relationships/hyperlink" Target="https://www.dropbox.com/sh/r6omsyybz69xxwr/AAD0t4j4bqHu7M2N4KcGmEH4a?dl=0" TargetMode="External"/><Relationship Id="rId50" Type="http://schemas.openxmlformats.org/officeDocument/2006/relationships/hyperlink" Target="https://www.dropbox.com/sh/q6fhhenwgkmql04/AABwAkfQBYPm4f8URnWF44NEa?dl=0" TargetMode="External"/><Relationship Id="rId55" Type="http://schemas.openxmlformats.org/officeDocument/2006/relationships/hyperlink" Target="https://www.dropbox.com/sh/erqc6iwjvqmdeqo/AADFBVNYeZJHYrCS-NFvIQB1a?dl=0" TargetMode="External"/><Relationship Id="rId63" Type="http://schemas.openxmlformats.org/officeDocument/2006/relationships/hyperlink" Target="https://www.dropbox.com/sh/q3jmrhmtfvxgwxv/AADEBn88_g1GV15uXvKU6b7ia?dl=0" TargetMode="External"/><Relationship Id="rId68" Type="http://schemas.openxmlformats.org/officeDocument/2006/relationships/hyperlink" Target="https://www.dropbox.com/sh/6f733zv0bd1w7co/AACFKQ2cAw12zFJso416w5gna?dl=0" TargetMode="External"/><Relationship Id="rId76" Type="http://schemas.openxmlformats.org/officeDocument/2006/relationships/hyperlink" Target="https://www.dropbox.com/sh/jpevlcoxgydy5tp/AAA6XyvfEP20LnYpPmHwsUeca?dl=0" TargetMode="External"/><Relationship Id="rId84" Type="http://schemas.openxmlformats.org/officeDocument/2006/relationships/hyperlink" Target="https://www.dropbox.com/sh/mq7pk0xfbbmsgfh/AADwkK8PG0-_Fbw9qBa4uQ1La?dl=0" TargetMode="External"/><Relationship Id="rId89" Type="http://schemas.openxmlformats.org/officeDocument/2006/relationships/hyperlink" Target="https://www.dropbox.com/sh/9vhmb0hi68zp66q/AADvQ7IpFNd5LxPULpQ-TrgLa?dl=0" TargetMode="External"/><Relationship Id="rId7" Type="http://schemas.openxmlformats.org/officeDocument/2006/relationships/hyperlink" Target="https://www.dropbox.com/sh/eonij3dpwo9kw71/AADfJ-a5NavrS1knu-pdZXXga?dl=0" TargetMode="External"/><Relationship Id="rId71" Type="http://schemas.openxmlformats.org/officeDocument/2006/relationships/hyperlink" Target="https://www.dropbox.com/sh/xl0jtdagpnufhub/AAAlyAjy_P9-EwjYX3_vRyuBa?dl=0" TargetMode="External"/><Relationship Id="rId2" Type="http://schemas.openxmlformats.org/officeDocument/2006/relationships/hyperlink" Target="https://www.dropbox.com/sh/h7jw4v4onbgifb1/AACvWLGGfVBb95Kx5JAu2Vvqa?dl=0" TargetMode="External"/><Relationship Id="rId16" Type="http://schemas.openxmlformats.org/officeDocument/2006/relationships/hyperlink" Target="https://www.dropbox.com/sh/pk4qjvdx9mo4heb/AAD4dVtEw7wQjm01t-Lfo47Xa?dl=0" TargetMode="External"/><Relationship Id="rId29" Type="http://schemas.openxmlformats.org/officeDocument/2006/relationships/hyperlink" Target="https://www.dropbox.com/sh/jizg5dus7ehw3k8/AAAJgC-g3yjn5EM75yl8XWlYa?dl=0" TargetMode="External"/><Relationship Id="rId11" Type="http://schemas.openxmlformats.org/officeDocument/2006/relationships/hyperlink" Target="https://www.dropbox.com/sh/3sl8vgi8781mx7x/AABdBle1wfMIsPqXgHSWRsYVa?dl=0" TargetMode="External"/><Relationship Id="rId24" Type="http://schemas.openxmlformats.org/officeDocument/2006/relationships/hyperlink" Target="https://www.dropbox.com/sh/7id1u4j6bescqat/AADbhhHSByQXSZTAxDD2mH1La?dl=0" TargetMode="External"/><Relationship Id="rId32" Type="http://schemas.openxmlformats.org/officeDocument/2006/relationships/hyperlink" Target="https://www.dropbox.com/sh/eyqoe2q8eklqlhy/AADWyi0RQN_qOD5HjHbL7wBUa?dl=0" TargetMode="External"/><Relationship Id="rId37" Type="http://schemas.openxmlformats.org/officeDocument/2006/relationships/hyperlink" Target="https://www.dropbox.com/sh/79ni9rjp9g86aot/AADJYB6MeVLddeRHqxuvzR8Oa?dl=0" TargetMode="External"/><Relationship Id="rId40" Type="http://schemas.openxmlformats.org/officeDocument/2006/relationships/hyperlink" Target="https://www.dropbox.com/sh/e2l8rqdnhxiwzxw/AABlZ_BKfxxvIu_cucTaPhjWa?dl=0" TargetMode="External"/><Relationship Id="rId45" Type="http://schemas.openxmlformats.org/officeDocument/2006/relationships/hyperlink" Target="https://www.dropbox.com/sh/zsihm9sehcgtpr1/AADpXa0ERUydDg_ehb7sEVoNa?dl=0" TargetMode="External"/><Relationship Id="rId53" Type="http://schemas.openxmlformats.org/officeDocument/2006/relationships/hyperlink" Target="https://www.dropbox.com/sh/zt17k0fqr6j1m7v/AACr2HKuklzhJszN0Eu3Zz5Ea?dl=0" TargetMode="External"/><Relationship Id="rId58" Type="http://schemas.openxmlformats.org/officeDocument/2006/relationships/hyperlink" Target="https://www.dropbox.com/sh/9a7gv7hd6umpy11/AAB89zRAgJLiBSBPwdcUjTR2a?dl=0" TargetMode="External"/><Relationship Id="rId66" Type="http://schemas.openxmlformats.org/officeDocument/2006/relationships/hyperlink" Target="https://www.dropbox.com/sh/vycwx8s5h67irow/AACW_BGyRKhOhin-ycJWMU7Fa?dl=0" TargetMode="External"/><Relationship Id="rId74" Type="http://schemas.openxmlformats.org/officeDocument/2006/relationships/hyperlink" Target="https://www.dropbox.com/sh/iq01fvcmxsf6i8b/AACNEPfXkxIr8EP6qD5EKvKba?dl=0" TargetMode="External"/><Relationship Id="rId79" Type="http://schemas.openxmlformats.org/officeDocument/2006/relationships/hyperlink" Target="https://www.dropbox.com/sh/ljwezbb677c792o/AACOpbhNgX30rqXRaBeMqTl8a?dl=0" TargetMode="External"/><Relationship Id="rId87" Type="http://schemas.openxmlformats.org/officeDocument/2006/relationships/hyperlink" Target="https://www.dropbox.com/sh/9vhmb0hi68zp66q/AADvQ7IpFNd5LxPULpQ-TrgLa?dl=0" TargetMode="External"/><Relationship Id="rId5" Type="http://schemas.openxmlformats.org/officeDocument/2006/relationships/hyperlink" Target="https://www.dropbox.com/sh/svm6yjml3uxynz2/AACvtfaymBCCsqLHU4z52DDWa?dl=0" TargetMode="External"/><Relationship Id="rId61" Type="http://schemas.openxmlformats.org/officeDocument/2006/relationships/hyperlink" Target="https://www.dropbox.com/sh/dcaruku8e9r666r/AADNMBMWQkBs7CkffjQ-y1j-a?dl=0" TargetMode="External"/><Relationship Id="rId82" Type="http://schemas.openxmlformats.org/officeDocument/2006/relationships/hyperlink" Target="https://www.dropbox.com/sh/p1ydv16fqypod8l/AABWgPB-ai-amhhltOaCV-aCa?dl=0" TargetMode="External"/><Relationship Id="rId19" Type="http://schemas.openxmlformats.org/officeDocument/2006/relationships/hyperlink" Target="https://www.dropbox.com/sh/0ch00pv5w50fi7n/AADnuwXSKVO42qBIaER1pKDma?dl=0" TargetMode="External"/><Relationship Id="rId4" Type="http://schemas.openxmlformats.org/officeDocument/2006/relationships/hyperlink" Target="https://www.dropbox.com/sh/xwjbw9np8vropon/AAA4xEtkNupDU5XCawrBDFswa?dl=0" TargetMode="External"/><Relationship Id="rId9" Type="http://schemas.openxmlformats.org/officeDocument/2006/relationships/hyperlink" Target="https://www.dropbox.com/sh/i1nx40e4ql5kci4/AACKDtM3VDDzcwCk5C9GHlaDa?dl=0" TargetMode="External"/><Relationship Id="rId14" Type="http://schemas.openxmlformats.org/officeDocument/2006/relationships/hyperlink" Target="https://www.dropbox.com/sh/kxqpb6t4gj4sauf/AACsoI8eIgy5pDabMSc2lFfSa?dl=0" TargetMode="External"/><Relationship Id="rId22" Type="http://schemas.openxmlformats.org/officeDocument/2006/relationships/hyperlink" Target="https://www.dropbox.com/sh/sicihyzd4e4u95m/AAAig39W9azB9xqrure_jJgBa?dl=0" TargetMode="External"/><Relationship Id="rId27" Type="http://schemas.openxmlformats.org/officeDocument/2006/relationships/hyperlink" Target="https://www.dropbox.com/sh/rpidwdm7ougghnh/AABQizbO0WoHBv3fBmyM86tQa?dl=0" TargetMode="External"/><Relationship Id="rId30" Type="http://schemas.openxmlformats.org/officeDocument/2006/relationships/hyperlink" Target="https://www.dropbox.com/sh/h30rl5fl00nbseh/AAB9VOb6dZGBvdU8Xq1v2apZa?dl=0" TargetMode="External"/><Relationship Id="rId35" Type="http://schemas.openxmlformats.org/officeDocument/2006/relationships/hyperlink" Target="https://www.dropbox.com/sh/19ev7a0vg8svubr/AACOwzEih-xruv-P-4aMVRLka?dl=0" TargetMode="External"/><Relationship Id="rId43" Type="http://schemas.openxmlformats.org/officeDocument/2006/relationships/hyperlink" Target="https://www.dropbox.com/sh/1v9ok5nys5vaxwn/AAA2SX_gcq5LuA78hCWbN3YRa?dl=0" TargetMode="External"/><Relationship Id="rId48" Type="http://schemas.openxmlformats.org/officeDocument/2006/relationships/hyperlink" Target="https://www.dropbox.com/sh/1sskf1l1i51kjy3/AABQbjNBx949ro3lndhic2H0a?dl=0" TargetMode="External"/><Relationship Id="rId56" Type="http://schemas.openxmlformats.org/officeDocument/2006/relationships/hyperlink" Target="https://www.dropbox.com/sh/yjx9gjalum5ce1b/AAD3xZPoUKMk4VBrCozLEARIa?dl=0" TargetMode="External"/><Relationship Id="rId64" Type="http://schemas.openxmlformats.org/officeDocument/2006/relationships/hyperlink" Target="https://www.dropbox.com/sh/3w5j2k7wfi08gf9/AAA02PNuHHc31cKVTjsA1A1Ta?dl=0" TargetMode="External"/><Relationship Id="rId69" Type="http://schemas.openxmlformats.org/officeDocument/2006/relationships/hyperlink" Target="https://www.dropbox.com/sh/uzjm24qsx32m489/AABXvArRNl-qOSWCpWRBB4nRa?dl=0" TargetMode="External"/><Relationship Id="rId77" Type="http://schemas.openxmlformats.org/officeDocument/2006/relationships/hyperlink" Target="https://www.dropbox.com/sh/g1cpbmm7k0tafrz/AACPJWSXANmFuIMFh9ZLbdCIa?dl=0" TargetMode="External"/><Relationship Id="rId8" Type="http://schemas.openxmlformats.org/officeDocument/2006/relationships/hyperlink" Target="https://www.dropbox.com/sh/73bvboj6gr7vukx/AAA59WqRVS2llCpsy_nf_nuxa?dl=0" TargetMode="External"/><Relationship Id="rId51" Type="http://schemas.openxmlformats.org/officeDocument/2006/relationships/hyperlink" Target="https://www.dropbox.com/sh/e2vcb949icsji5m/AAA2kZ8P2xb0DfkHwBM8eo_Ta?dl=0" TargetMode="External"/><Relationship Id="rId72" Type="http://schemas.openxmlformats.org/officeDocument/2006/relationships/hyperlink" Target="https://www.dropbox.com/sh/46cpybolyf8xfpr/AAB7Zv-U7LpS2NBewF7VE7K2a?dl=0" TargetMode="External"/><Relationship Id="rId80" Type="http://schemas.openxmlformats.org/officeDocument/2006/relationships/hyperlink" Target="https://www.dropbox.com/sh/dosyetk54nz2khf/AAAaaztjT_hgLj1ECbD8xT3la?dl=0" TargetMode="External"/><Relationship Id="rId85" Type="http://schemas.openxmlformats.org/officeDocument/2006/relationships/hyperlink" Target="https://www.dropbox.com/sh/r1rnhi4ve3pdss0/AACR0qVa3qNTKO2IHxLEy64za?dl=0" TargetMode="External"/><Relationship Id="rId3" Type="http://schemas.openxmlformats.org/officeDocument/2006/relationships/hyperlink" Target="https://www.dropbox.com/sh/c9hi19iksvt0yng/AAAuFH2a5kw4gXXYvWjpSN6Ga?dl=0" TargetMode="External"/><Relationship Id="rId12" Type="http://schemas.openxmlformats.org/officeDocument/2006/relationships/hyperlink" Target="https://www.dropbox.com/sh/rxxspnzpwo0wlqp/AAAHcpHpnTiVfNdXpj3Q4kHwa?dl=0" TargetMode="External"/><Relationship Id="rId17" Type="http://schemas.openxmlformats.org/officeDocument/2006/relationships/hyperlink" Target="https://www.dropbox.com/sh/d8o79jgwfilesq9/AABKaxlmbyu7hqrnE6TRmyvma?dl=0" TargetMode="External"/><Relationship Id="rId25" Type="http://schemas.openxmlformats.org/officeDocument/2006/relationships/hyperlink" Target="https://www.dropbox.com/sh/d423d27tzj1988h/AABvT6Oo2R10VjUdv9KcGFCKa?dl=0" TargetMode="External"/><Relationship Id="rId33" Type="http://schemas.openxmlformats.org/officeDocument/2006/relationships/hyperlink" Target="https://www.dropbox.com/sh/zlkp5wl95mxlklz/AAAkemW1kMOSYXDnrU5AIqrra?dl=0" TargetMode="External"/><Relationship Id="rId38" Type="http://schemas.openxmlformats.org/officeDocument/2006/relationships/hyperlink" Target="https://www.dropbox.com/sh/8hjorn3i5zjrd6u/AAD35G0kFowcaDkp0qUzz0Bba?dl=0" TargetMode="External"/><Relationship Id="rId46" Type="http://schemas.openxmlformats.org/officeDocument/2006/relationships/hyperlink" Target="https://www.dropbox.com/sh/3uu5qczh3fxeatp/AAC_s80p0urdc0fUhSEVGO0sa?dl=0" TargetMode="External"/><Relationship Id="rId59" Type="http://schemas.openxmlformats.org/officeDocument/2006/relationships/hyperlink" Target="https://www.dropbox.com/sh/xpnq2uv3dsdfpl8/AAAOEDI1J-4ckhhWkXSzYqHla?dl=0" TargetMode="External"/><Relationship Id="rId67" Type="http://schemas.openxmlformats.org/officeDocument/2006/relationships/hyperlink" Target="https://www.dropbox.com/sh/ao3sqly3fv02urd/AACnF8-dUtk89BCvVce_oVXAa?dl=0" TargetMode="External"/><Relationship Id="rId20" Type="http://schemas.openxmlformats.org/officeDocument/2006/relationships/hyperlink" Target="https://www.dropbox.com/sh/uodgo0z67s7lpk7/AAD4jLwamqWp7O85Lfbtc1Uka?dl=0" TargetMode="External"/><Relationship Id="rId41" Type="http://schemas.openxmlformats.org/officeDocument/2006/relationships/hyperlink" Target="https://www.dropbox.com/sh/iqcq76eateww9sy/AAAZ_xBpkgFGPpJ2-mcnRP3ma?dl=0" TargetMode="External"/><Relationship Id="rId54" Type="http://schemas.openxmlformats.org/officeDocument/2006/relationships/hyperlink" Target="https://www.dropbox.com/sh/6suwdje0w071gxo/AADJdDdr0fyCpTW-tZF-2k30a?dl=0" TargetMode="External"/><Relationship Id="rId62" Type="http://schemas.openxmlformats.org/officeDocument/2006/relationships/hyperlink" Target="https://www.dropbox.com/sh/mxkz5hfq0xoc9v2/AAD5mujq7F9yZf9SRDodIxV_a?dl=0" TargetMode="External"/><Relationship Id="rId70" Type="http://schemas.openxmlformats.org/officeDocument/2006/relationships/hyperlink" Target="https://www.dropbox.com/sh/qythyf9svuim67p/AADNlEniXrCepBPor_ufM3YMa?dl=0" TargetMode="External"/><Relationship Id="rId75" Type="http://schemas.openxmlformats.org/officeDocument/2006/relationships/hyperlink" Target="https://www.dropbox.com/sh/xrlvvijxl47s6gh/AADJN0U6r6X45Otx-0T2p4WYa?dl=0" TargetMode="External"/><Relationship Id="rId83" Type="http://schemas.openxmlformats.org/officeDocument/2006/relationships/hyperlink" Target="https://www.dropbox.com/sh/mq7pk0xfbbmsgfh/AADwkK8PG0-_Fbw9qBa4uQ1La?dl=0" TargetMode="External"/><Relationship Id="rId88" Type="http://schemas.openxmlformats.org/officeDocument/2006/relationships/hyperlink" Target="https://www.dropbox.com/sh/9vhmb0hi68zp66q/AADvQ7IpFNd5LxPULpQ-TrgLa?dl=0" TargetMode="External"/><Relationship Id="rId1" Type="http://schemas.openxmlformats.org/officeDocument/2006/relationships/hyperlink" Target="https://www.dropbox.com/sh/kxnj4y66ummzldb/AAClUlghLUuTzrIWIUgNfIsha?dl=0" TargetMode="External"/><Relationship Id="rId6" Type="http://schemas.openxmlformats.org/officeDocument/2006/relationships/hyperlink" Target="https://www.dropbox.com/sh/q5tuo8vfmcic5zh/AADrv1y_4GRASUUvby4Xfw9ga?dl=0" TargetMode="External"/><Relationship Id="rId15" Type="http://schemas.openxmlformats.org/officeDocument/2006/relationships/hyperlink" Target="https://www.dropbox.com/sh/l5779njzcuifbyj/AAAz2W-bOxufTEXFtxKOTaupa?dl=0" TargetMode="External"/><Relationship Id="rId23" Type="http://schemas.openxmlformats.org/officeDocument/2006/relationships/hyperlink" Target="https://www.dropbox.com/sh/z56g441o126k2ag/AABeOcvoRX2N5xyvtFMAOEWNa?dl=0" TargetMode="External"/><Relationship Id="rId28" Type="http://schemas.openxmlformats.org/officeDocument/2006/relationships/hyperlink" Target="https://www.dropbox.com/sh/ujmf6u6si9itrwg/AAAjV3w_K-B3x2O3DR9Zzt5ha?dl=0" TargetMode="External"/><Relationship Id="rId36" Type="http://schemas.openxmlformats.org/officeDocument/2006/relationships/hyperlink" Target="https://www.dropbox.com/sh/05p0x3q9zcz7pj6/AACJpyGlTcpUFD8SS4hFJpAia?dl=0" TargetMode="External"/><Relationship Id="rId49" Type="http://schemas.openxmlformats.org/officeDocument/2006/relationships/hyperlink" Target="https://www.dropbox.com/sh/fc9tdmfpgg2qun1/AAAK97QwRFesPW43BAvpZibba?dl=0" TargetMode="External"/><Relationship Id="rId57" Type="http://schemas.openxmlformats.org/officeDocument/2006/relationships/hyperlink" Target="https://www.dropbox.com/sh/i6we7fuk7hp3w86/AADlpijS98RiBoicYkl-EPkca?dl=0" TargetMode="External"/><Relationship Id="rId10" Type="http://schemas.openxmlformats.org/officeDocument/2006/relationships/hyperlink" Target="https://www.dropbox.com/sh/3pugf2fqf8f7qmd/AAA4r_ux3QhBGAivRdjzI_F1a?dl=0" TargetMode="External"/><Relationship Id="rId31" Type="http://schemas.openxmlformats.org/officeDocument/2006/relationships/hyperlink" Target="https://www.dropbox.com/sh/suppif6gq9np30z/AABJeWcvjccjMLpvu7u6Wexka?dl=0" TargetMode="External"/><Relationship Id="rId44" Type="http://schemas.openxmlformats.org/officeDocument/2006/relationships/hyperlink" Target="https://www.dropbox.com/sh/v5kydws2pv7adu0/AADLIVYMY2RErccntmS2Ngm9a?dl=0" TargetMode="External"/><Relationship Id="rId52" Type="http://schemas.openxmlformats.org/officeDocument/2006/relationships/hyperlink" Target="https://www.dropbox.com/sh/otyezpxa1throt5/AACjFMHQBGZz_QWu8T3F7Fj9a?dl=0" TargetMode="External"/><Relationship Id="rId60" Type="http://schemas.openxmlformats.org/officeDocument/2006/relationships/hyperlink" Target="https://www.dropbox.com/sh/buo81vr3u214p23/AACeGLmJBo4N7oiOttlCkJo0a?dl=0" TargetMode="External"/><Relationship Id="rId65" Type="http://schemas.openxmlformats.org/officeDocument/2006/relationships/hyperlink" Target="https://www.dropbox.com/sh/b8k2r80mpqvkmh9/AADQm0d4GqPoQZhEwocD-rZ3a?dl=0" TargetMode="External"/><Relationship Id="rId73" Type="http://schemas.openxmlformats.org/officeDocument/2006/relationships/hyperlink" Target="https://www.dropbox.com/sh/07y3m0hnmmljzr8/AAAqHXmhwy3dE_4smW-bh9Fza?dl=0" TargetMode="External"/><Relationship Id="rId78" Type="http://schemas.openxmlformats.org/officeDocument/2006/relationships/hyperlink" Target="https://www.dropbox.com/sh/wcjvqj2y6tlc0mr/AACMcVJaVpNC27XMgVsZgonha?dl=0" TargetMode="External"/><Relationship Id="rId81" Type="http://schemas.openxmlformats.org/officeDocument/2006/relationships/hyperlink" Target="https://www.dropbox.com/sh/m2fnnqos668517u/AAByLRNeJGgVSTiL_HhW9M9ta?dl=0" TargetMode="External"/><Relationship Id="rId86" Type="http://schemas.openxmlformats.org/officeDocument/2006/relationships/hyperlink" Target="https://www.dropbox.com/sh/9vhmb0hi68zp66q/AADvQ7IpFNd5LxPULpQ-TrgLa?dl=0"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www.dropbox.com/sh/5k8meynewqcamhu/AAB9-pS835uTzByaheijXtWha?dl=0" TargetMode="External"/><Relationship Id="rId18" Type="http://schemas.openxmlformats.org/officeDocument/2006/relationships/hyperlink" Target="https://www.dropbox.com/sh/v27e6elvlmh1q3w/AAAIXX3LbyRhYcFSnoYIMwqia?dl=0" TargetMode="External"/><Relationship Id="rId26" Type="http://schemas.openxmlformats.org/officeDocument/2006/relationships/hyperlink" Target="https://www.dropbox.com/sh/mhgxi3gm5j4okl3/AABwkn3ngfZy06i706C-EjPGa?dl=0" TargetMode="External"/><Relationship Id="rId39" Type="http://schemas.openxmlformats.org/officeDocument/2006/relationships/hyperlink" Target="https://www.dropbox.com/sh/otyezpxa1throt5/AACjFMHQBGZz_QWu8T3F7Fj9a?dl=0" TargetMode="External"/><Relationship Id="rId21" Type="http://schemas.openxmlformats.org/officeDocument/2006/relationships/hyperlink" Target="https://www.dropbox.com/sh/8hjorn3i5zjrd6u/AAD35G0kFowcaDkp0qUzz0Bba?dl=0" TargetMode="External"/><Relationship Id="rId34" Type="http://schemas.openxmlformats.org/officeDocument/2006/relationships/hyperlink" Target="https://www.dropbox.com/sh/3uu5qczh3fxeatp/AAC_s80p0urdc0fUhSEVGO0sa?dl=0" TargetMode="External"/><Relationship Id="rId42" Type="http://schemas.openxmlformats.org/officeDocument/2006/relationships/hyperlink" Target="https://www.dropbox.com/sh/kidec4jlc2mtlqu/AAD8FugzNjUC9LA48K75qpk7a?dl=0" TargetMode="External"/><Relationship Id="rId47" Type="http://schemas.openxmlformats.org/officeDocument/2006/relationships/hyperlink" Target="https://www.dropbox.com/sh/i6we7fuk7hp3w86/AADlpijS98RiBoicYkl-EPkca?dl=0" TargetMode="External"/><Relationship Id="rId50" Type="http://schemas.openxmlformats.org/officeDocument/2006/relationships/hyperlink" Target="https://www.dropbox.com/sh/xpnq2uv3dsdfpl8/AAAOEDI1J-4ckhhWkXSzYqHla?dl=0" TargetMode="External"/><Relationship Id="rId55" Type="http://schemas.openxmlformats.org/officeDocument/2006/relationships/hyperlink" Target="https://www.dropbox.com/sh/dcaruku8e9r666r/AADNMBMWQkBs7CkffjQ-y1j-a?dl=0" TargetMode="External"/><Relationship Id="rId63" Type="http://schemas.openxmlformats.org/officeDocument/2006/relationships/hyperlink" Target="https://www.dropbox.com/sh/h0qrjd14n7siyar/AAAXeTdJMgUuG3spJWqGvw0oa?dl=0" TargetMode="External"/><Relationship Id="rId68" Type="http://schemas.openxmlformats.org/officeDocument/2006/relationships/hyperlink" Target="https://www.dropbox.com/sh/qythyf9svuim67p/AADNlEniXrCepBPor_ufM3YMa?dl=0" TargetMode="External"/><Relationship Id="rId76" Type="http://schemas.openxmlformats.org/officeDocument/2006/relationships/hyperlink" Target="https://www.dropbox.com/sh/4x73a7jb1qccpw3/AADmWZgrjHBzFZtDZDlhjGrFa?dl=0" TargetMode="External"/><Relationship Id="rId84" Type="http://schemas.openxmlformats.org/officeDocument/2006/relationships/hyperlink" Target="https://www.dropbox.com/sh/fipz0a7b9h9ulmu/AABLzbtFpyq0WB9BaMzcBemNa?dl=0" TargetMode="External"/><Relationship Id="rId89" Type="http://schemas.openxmlformats.org/officeDocument/2006/relationships/hyperlink" Target="https://www.dropbox.com/sh/9vhmb0hi68zp66q/AADvQ7IpFNd5LxPULpQ-TrgLa?dl=0" TargetMode="External"/><Relationship Id="rId7" Type="http://schemas.openxmlformats.org/officeDocument/2006/relationships/hyperlink" Target="https://www.dropbox.com/sh/6b5vv3qd4z8dhca/AAC9biSRjevrimDExhkAzB1Ma?dl=0" TargetMode="External"/><Relationship Id="rId71" Type="http://schemas.openxmlformats.org/officeDocument/2006/relationships/hyperlink" Target="https://www.dropbox.com/sh/46cpybolyf8xfpr/AAB7Zv-U7LpS2NBewF7VE7K2a?dl=0" TargetMode="External"/><Relationship Id="rId2" Type="http://schemas.openxmlformats.org/officeDocument/2006/relationships/hyperlink" Target="https://www.dropbox.com/sh/ivfot6bwz3lu0e0/AADGzobsjoj-p4OBAOBXh8bLa?dl=0" TargetMode="External"/><Relationship Id="rId16" Type="http://schemas.openxmlformats.org/officeDocument/2006/relationships/hyperlink" Target="https://www.dropbox.com/sh/a8zxmu9kdgqsi1v/AADMkCro6D1DuIZ9C9cIjarTa?dl=0" TargetMode="External"/><Relationship Id="rId29" Type="http://schemas.openxmlformats.org/officeDocument/2006/relationships/hyperlink" Target="https://www.dropbox.com/sh/k8pwiie0496jjbc/AABzsmhDV3jltlW9KMVIZpjXa?dl=0" TargetMode="External"/><Relationship Id="rId11" Type="http://schemas.openxmlformats.org/officeDocument/2006/relationships/hyperlink" Target="https://www.dropbox.com/sh/4x73a7jb1qccpw3/AADmWZgrjHBzFZtDZDlhjGrFa?dl=0" TargetMode="External"/><Relationship Id="rId24" Type="http://schemas.openxmlformats.org/officeDocument/2006/relationships/hyperlink" Target="https://www.dropbox.com/sh/e2l8rqdnhxiwzxw/AABlZ_BKfxxvIu_cucTaPhjWa?dl=0" TargetMode="External"/><Relationship Id="rId32" Type="http://schemas.openxmlformats.org/officeDocument/2006/relationships/hyperlink" Target="https://www.dropbox.com/sh/t6leo68e7zvp6dn/AACRtGXhaqawHXAjtmQkjG6Ta?dl=0" TargetMode="External"/><Relationship Id="rId37" Type="http://schemas.openxmlformats.org/officeDocument/2006/relationships/hyperlink" Target="https://www.dropbox.com/sh/e2vcb949icsji5m/AAA2kZ8P2xb0DfkHwBM8eo_Ta?dl=0" TargetMode="External"/><Relationship Id="rId40" Type="http://schemas.openxmlformats.org/officeDocument/2006/relationships/hyperlink" Target="https://www.dropbox.com/sh/zt17k0fqr6j1m7v/AACr2HKuklzhJszN0Eu3Zz5Ea?dl=0" TargetMode="External"/><Relationship Id="rId45" Type="http://schemas.openxmlformats.org/officeDocument/2006/relationships/hyperlink" Target="https://www.dropbox.com/sh/9845h412phch40s/AACiZAJS_ahOALcv5rPqlwFDa?dl=0" TargetMode="External"/><Relationship Id="rId53" Type="http://schemas.openxmlformats.org/officeDocument/2006/relationships/hyperlink" Target="https://www.dropbox.com/sh/tp8t1cklhe7llsy/AADg3umy4dBmtEigalsQZoA9a?dl=0" TargetMode="External"/><Relationship Id="rId58" Type="http://schemas.openxmlformats.org/officeDocument/2006/relationships/hyperlink" Target="https://www.dropbox.com/sh/t6leo68e7zvp6dn/AACRtGXhaqawHXAjtmQkjG6Ta?dl=0" TargetMode="External"/><Relationship Id="rId66" Type="http://schemas.openxmlformats.org/officeDocument/2006/relationships/hyperlink" Target="https://www.dropbox.com/sh/j849ud19k72qlcq/AAA2Ee5Zd2k2rCD3PEAigQM7a?dl=0" TargetMode="External"/><Relationship Id="rId74" Type="http://schemas.openxmlformats.org/officeDocument/2006/relationships/hyperlink" Target="https://www.dropbox.com/sh/iq01fvcmxsf6i8b/AACNEPfXkxIr8EP6qD5EKvKba?dl=0" TargetMode="External"/><Relationship Id="rId79" Type="http://schemas.openxmlformats.org/officeDocument/2006/relationships/hyperlink" Target="https://www.dropbox.com/sh/g1cpbmm7k0tafrz/AACPJWSXANmFuIMFh9ZLbdCIa?dl=0" TargetMode="External"/><Relationship Id="rId87" Type="http://schemas.openxmlformats.org/officeDocument/2006/relationships/hyperlink" Target="https://www.dropbox.com/sh/p1ydv16fqypod8l/AABWgPB-ai-amhhltOaCV-aCa?dl=0" TargetMode="External"/><Relationship Id="rId5" Type="http://schemas.openxmlformats.org/officeDocument/2006/relationships/hyperlink" Target="https://www.dropbox.com/sh/73bvboj6gr7vukx/AAA59WqRVS2llCpsy_nf_nuxa?dl=0" TargetMode="External"/><Relationship Id="rId61" Type="http://schemas.openxmlformats.org/officeDocument/2006/relationships/hyperlink" Target="https://www.dropbox.com/sh/b8k2r80mpqvkmh9/AADQm0d4GqPoQZhEwocD-rZ3a?dl=0" TargetMode="External"/><Relationship Id="rId82" Type="http://schemas.openxmlformats.org/officeDocument/2006/relationships/hyperlink" Target="https://www.dropbox.com/sh/ljwezbb677c792o/AACOpbhNgX30rqXRaBeMqTl8a?dl=0" TargetMode="External"/><Relationship Id="rId90" Type="http://schemas.openxmlformats.org/officeDocument/2006/relationships/printerSettings" Target="../printerSettings/printerSettings3.bin"/><Relationship Id="rId19" Type="http://schemas.openxmlformats.org/officeDocument/2006/relationships/hyperlink" Target="https://www.dropbox.com/sh/ivfot6bwz3lu0e0/AADGzobsjoj-p4OBAOBXh8bLa?dl=0" TargetMode="External"/><Relationship Id="rId4" Type="http://schemas.openxmlformats.org/officeDocument/2006/relationships/hyperlink" Target="https://www.dropbox.com/sh/eonij3dpwo9kw71/AADfJ-a5NavrS1knu-pdZXXga?dl=0" TargetMode="External"/><Relationship Id="rId9" Type="http://schemas.openxmlformats.org/officeDocument/2006/relationships/hyperlink" Target="https://www.dropbox.com/sh/9akgw1qnxbe26p9/AABlQF79ZnIfXP5KcXuoT2P6a?dl=0" TargetMode="External"/><Relationship Id="rId14" Type="http://schemas.openxmlformats.org/officeDocument/2006/relationships/hyperlink" Target="https://www.dropbox.com/sh/kidec4jlc2mtlqu/AAD8FugzNjUC9LA48K75qpk7a?dl=0" TargetMode="External"/><Relationship Id="rId22" Type="http://schemas.openxmlformats.org/officeDocument/2006/relationships/hyperlink" Target="https://www.dropbox.com/sh/t3zm9sohdhorpqu/AABo9ax49iqUE-68mt8eiPvLa?dl=0" TargetMode="External"/><Relationship Id="rId27" Type="http://schemas.openxmlformats.org/officeDocument/2006/relationships/hyperlink" Target="https://www.dropbox.com/sh/owxd197n22rnb1m/AABXMzTsw12j2RQQnEfHoTZBa?dl=0" TargetMode="External"/><Relationship Id="rId30" Type="http://schemas.openxmlformats.org/officeDocument/2006/relationships/hyperlink" Target="https://www.dropbox.com/sh/v5kydws2pv7adu0/AADLIVYMY2RErccntmS2Ngm9a?dl=0" TargetMode="External"/><Relationship Id="rId35" Type="http://schemas.openxmlformats.org/officeDocument/2006/relationships/hyperlink" Target="https://www.dropbox.com/sh/r6omsyybz69xxwr/AAD0t4j4bqHu7M2N4KcGmEH4a?dl=0" TargetMode="External"/><Relationship Id="rId43" Type="http://schemas.openxmlformats.org/officeDocument/2006/relationships/hyperlink" Target="https://www.dropbox.com/sh/6suwdje0w071gxo/AADJdDdr0fyCpTW-tZF-2k30a?dl=0" TargetMode="External"/><Relationship Id="rId48" Type="http://schemas.openxmlformats.org/officeDocument/2006/relationships/hyperlink" Target="https://www.dropbox.com/sh/rtyz6iy9nluofof/AABgcRjAJyks5OrVnNKlv_xsa?dl=0" TargetMode="External"/><Relationship Id="rId56" Type="http://schemas.openxmlformats.org/officeDocument/2006/relationships/hyperlink" Target="https://www.dropbox.com/sh/mxkz5hfq0xoc9v2/AAD5mujq7F9yZf9SRDodIxV_a?dl=0" TargetMode="External"/><Relationship Id="rId64" Type="http://schemas.openxmlformats.org/officeDocument/2006/relationships/hyperlink" Target="https://www.dropbox.com/sh/ao3sqly3fv02urd/AACnF8-dUtk89BCvVce_oVXAa?dl=0" TargetMode="External"/><Relationship Id="rId69" Type="http://schemas.openxmlformats.org/officeDocument/2006/relationships/hyperlink" Target="https://www.dropbox.com/sh/7f0p8hyuymy8bwp/AADRP7DGvjuLJRQEPQGGkm9Ra?dl=0" TargetMode="External"/><Relationship Id="rId77" Type="http://schemas.openxmlformats.org/officeDocument/2006/relationships/hyperlink" Target="https://www.dropbox.com/sh/xrlvvijxl47s6gh/AADJN0U6r6X45Otx-0T2p4WYa?dl=0" TargetMode="External"/><Relationship Id="rId8" Type="http://schemas.openxmlformats.org/officeDocument/2006/relationships/hyperlink" Target="https://www.dropbox.com/sh/rwno2ofr78auxzw/AAChF4URThjWGun8MwNXSGlEa?dl=0" TargetMode="External"/><Relationship Id="rId51" Type="http://schemas.openxmlformats.org/officeDocument/2006/relationships/hyperlink" Target="https://www.dropbox.com/sh/cho9xs8gxnfvw3s/AAC4x5OhMYjsSpHCdm1rX8rSa?dl=0" TargetMode="External"/><Relationship Id="rId72" Type="http://schemas.openxmlformats.org/officeDocument/2006/relationships/hyperlink" Target="https://www.dropbox.com/sh/6rdnkvz37u7cqut/AABW6ClvwysZSkd6ADCifU8ga?dl=0" TargetMode="External"/><Relationship Id="rId80" Type="http://schemas.openxmlformats.org/officeDocument/2006/relationships/hyperlink" Target="https://www.dropbox.com/sh/wcjvqj2y6tlc0mr/AACMcVJaVpNC27XMgVsZgonha?dl=0" TargetMode="External"/><Relationship Id="rId85" Type="http://schemas.openxmlformats.org/officeDocument/2006/relationships/hyperlink" Target="https://www.dropbox.com/sh/kidec4jlc2mtlqu/AAD8FugzNjUC9LA48K75qpk7a?dl=0" TargetMode="External"/><Relationship Id="rId3" Type="http://schemas.openxmlformats.org/officeDocument/2006/relationships/hyperlink" Target="https://www.dropbox.com/sh/xrr7dn8zvup57pb/AABtzUMfaD3aL65UicdzdKn0a?dl=0" TargetMode="External"/><Relationship Id="rId12" Type="http://schemas.openxmlformats.org/officeDocument/2006/relationships/hyperlink" Target="https://www.dropbox.com/sh/r8g3s4vn1adxvq0/AACFEZsDbu-8GUEZLw2cTf6Ya?dl=0" TargetMode="External"/><Relationship Id="rId17" Type="http://schemas.openxmlformats.org/officeDocument/2006/relationships/hyperlink" Target="https://www.dropbox.com/sh/v27e6elvlmh1q3w/AAAIXX3LbyRhYcFSnoYIMwqia?dl=0" TargetMode="External"/><Relationship Id="rId25" Type="http://schemas.openxmlformats.org/officeDocument/2006/relationships/hyperlink" Target="https://www.dropbox.com/sh/iqcq76eateww9sy/AAAZ_xBpkgFGPpJ2-mcnRP3ma?dl=0" TargetMode="External"/><Relationship Id="rId33" Type="http://schemas.openxmlformats.org/officeDocument/2006/relationships/hyperlink" Target="https://www.dropbox.com/sh/h0qrjd14n7siyar/AAAXeTdJMgUuG3spJWqGvw0oa?dl=0" TargetMode="External"/><Relationship Id="rId38" Type="http://schemas.openxmlformats.org/officeDocument/2006/relationships/hyperlink" Target="https://www.dropbox.com/sh/5c0ozrhbzmk5x56/AADzF-6sBVl8Uoqise46DJ5ua?dl=0" TargetMode="External"/><Relationship Id="rId46" Type="http://schemas.openxmlformats.org/officeDocument/2006/relationships/hyperlink" Target="https://www.dropbox.com/sh/yjx9gjalum5ce1b/AAD3xZPoUKMk4VBrCozLEARIa?dl=0" TargetMode="External"/><Relationship Id="rId59" Type="http://schemas.openxmlformats.org/officeDocument/2006/relationships/hyperlink" Target="https://www.dropbox.com/sh/q3jmrhmtfvxgwxv/AADEBn88_g1GV15uXvKU6b7ia?dl=0" TargetMode="External"/><Relationship Id="rId67" Type="http://schemas.openxmlformats.org/officeDocument/2006/relationships/hyperlink" Target="https://www.dropbox.com/sh/uzjm24qsx32m489/AABXvArRNl-qOSWCpWRBB4nRa?dl=0" TargetMode="External"/><Relationship Id="rId20" Type="http://schemas.openxmlformats.org/officeDocument/2006/relationships/hyperlink" Target="https://www.dropbox.com/sh/9f578ljnactvu99/AAARZb4V6XwVI2YHkQYLU9zwa?dl=0" TargetMode="External"/><Relationship Id="rId41" Type="http://schemas.openxmlformats.org/officeDocument/2006/relationships/hyperlink" Target="https://www.dropbox.com/sh/kidec4jlc2mtlqu/AAD8FugzNjUC9LA48K75qpk7a?dl=0" TargetMode="External"/><Relationship Id="rId54" Type="http://schemas.openxmlformats.org/officeDocument/2006/relationships/hyperlink" Target="https://www.dropbox.com/sh/buo81vr3u214p23/AACeGLmJBo4N7oiOttlCkJo0a?dl=0" TargetMode="External"/><Relationship Id="rId62" Type="http://schemas.openxmlformats.org/officeDocument/2006/relationships/hyperlink" Target="https://www.dropbox.com/sh/vycwx8s5h67irow/AACW_BGyRKhOhin-ycJWMU7Fa?dl=0" TargetMode="External"/><Relationship Id="rId70" Type="http://schemas.openxmlformats.org/officeDocument/2006/relationships/hyperlink" Target="https://www.dropbox.com/sh/xl0jtdagpnufhub/AAAlyAjy_P9-EwjYX3_vRyuBa?dl=0" TargetMode="External"/><Relationship Id="rId75" Type="http://schemas.openxmlformats.org/officeDocument/2006/relationships/hyperlink" Target="https://www.dropbox.com/sh/mo36xk7m9f0ella/AACY_9hWTPUjoG8uU62MiH6Fa?dl=0" TargetMode="External"/><Relationship Id="rId83" Type="http://schemas.openxmlformats.org/officeDocument/2006/relationships/hyperlink" Target="https://www.dropbox.com/sh/dosyetk54nz2khf/AAAaaztjT_hgLj1ECbD8xT3la?dl=0" TargetMode="External"/><Relationship Id="rId88" Type="http://schemas.openxmlformats.org/officeDocument/2006/relationships/hyperlink" Target="https://www.dropbox.com/sh/mq7pk0xfbbmsgfh/AADwkK8PG0-_Fbw9qBa4uQ1La?dl=0" TargetMode="External"/><Relationship Id="rId1" Type="http://schemas.openxmlformats.org/officeDocument/2006/relationships/hyperlink" Target="https://www.dropbox.com/sh/m5bbmvaz8bo53is/AACtLDkzc-wplvopOAyi_-a8a?dl=0" TargetMode="External"/><Relationship Id="rId6" Type="http://schemas.openxmlformats.org/officeDocument/2006/relationships/hyperlink" Target="https://www.dropbox.com/sh/jbrx90xtf6yy9xx/AADI70k2-46dcTQ-dYPz9FVpa?dl=0" TargetMode="External"/><Relationship Id="rId15" Type="http://schemas.openxmlformats.org/officeDocument/2006/relationships/hyperlink" Target="https://www.dropbox.com/sh/h0qrjd14n7siyar/AAAXeTdJMgUuG3spJWqGvw0oa?dl=0" TargetMode="External"/><Relationship Id="rId23" Type="http://schemas.openxmlformats.org/officeDocument/2006/relationships/hyperlink" Target="https://www.dropbox.com/sh/rjtcg493mhweybj/AAAKsK3S8vgzMICEosNR3qdwa?dl=0" TargetMode="External"/><Relationship Id="rId28" Type="http://schemas.openxmlformats.org/officeDocument/2006/relationships/hyperlink" Target="https://www.dropbox.com/sh/1v9ok5nys5vaxwn/AAA2SX_gcq5LuA78hCWbN3YRa?dl=0" TargetMode="External"/><Relationship Id="rId36" Type="http://schemas.openxmlformats.org/officeDocument/2006/relationships/hyperlink" Target="https://www.dropbox.com/sh/q6fhhenwgkmql04/AABwAkfQBYPm4f8URnWF44NEa?dl=0" TargetMode="External"/><Relationship Id="rId49" Type="http://schemas.openxmlformats.org/officeDocument/2006/relationships/hyperlink" Target="https://www.dropbox.com/sh/9a7gv7hd6umpy11/AAB89zRAgJLiBSBPwdcUjTR2a?dl=0" TargetMode="External"/><Relationship Id="rId57" Type="http://schemas.openxmlformats.org/officeDocument/2006/relationships/hyperlink" Target="https://www.dropbox.com/sh/ifcsuxm9c55nneo/AABRwuMLG6xldWQB4NHwJzZwa?dl=0" TargetMode="External"/><Relationship Id="rId10" Type="http://schemas.openxmlformats.org/officeDocument/2006/relationships/hyperlink" Target="https://www.dropbox.com/sh/4dskh0izfegaam6/AABphAU-UD5W3IwpQKSu1ED_a?dl=0" TargetMode="External"/><Relationship Id="rId31" Type="http://schemas.openxmlformats.org/officeDocument/2006/relationships/hyperlink" Target="https://www.dropbox.com/sh/zsihm9sehcgtpr1/AADpXa0ERUydDg_ehb7sEVoNa?dl=0" TargetMode="External"/><Relationship Id="rId44" Type="http://schemas.openxmlformats.org/officeDocument/2006/relationships/hyperlink" Target="https://www.dropbox.com/sh/erqc6iwjvqmdeqo/AADFBVNYeZJHYrCS-NFvIQB1a?dl=0" TargetMode="External"/><Relationship Id="rId52" Type="http://schemas.openxmlformats.org/officeDocument/2006/relationships/hyperlink" Target="https://www.dropbox.com/sh/1ay3y4lb0pf1gvk/AADQwHhke-n93YEXEycXolJna?dl=0" TargetMode="External"/><Relationship Id="rId60" Type="http://schemas.openxmlformats.org/officeDocument/2006/relationships/hyperlink" Target="https://www.dropbox.com/sh/3w5j2k7wfi08gf9/AAA02PNuHHc31cKVTjsA1A1Ta?dl=0" TargetMode="External"/><Relationship Id="rId65" Type="http://schemas.openxmlformats.org/officeDocument/2006/relationships/hyperlink" Target="https://www.dropbox.com/sh/6f733zv0bd1w7co/AACFKQ2cAw12zFJso416w5gna?dl=0" TargetMode="External"/><Relationship Id="rId73" Type="http://schemas.openxmlformats.org/officeDocument/2006/relationships/hyperlink" Target="https://www.dropbox.com/sh/07y3m0hnmmljzr8/AAAqHXmhwy3dE_4smW-bh9Fza?dl=0" TargetMode="External"/><Relationship Id="rId78" Type="http://schemas.openxmlformats.org/officeDocument/2006/relationships/hyperlink" Target="https://www.dropbox.com/sh/jpevlcoxgydy5tp/AAA6XyvfEP20LnYpPmHwsUeca?dl=0" TargetMode="External"/><Relationship Id="rId81" Type="http://schemas.openxmlformats.org/officeDocument/2006/relationships/hyperlink" Target="https://www.dropbox.com/sh/z0og0gtigv03t3r/AAAdFoUUwjc1fkZKPSVseRSLa?dl=0" TargetMode="External"/><Relationship Id="rId86" Type="http://schemas.openxmlformats.org/officeDocument/2006/relationships/hyperlink" Target="https://www.dropbox.com/sh/m2fnnqos668517u/AAByLRNeJGgVSTiL_HhW9M9ta?dl=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7"/>
  <sheetViews>
    <sheetView topLeftCell="A17" zoomScale="80" zoomScaleNormal="80" workbookViewId="0">
      <selection activeCell="B4" sqref="B4"/>
    </sheetView>
  </sheetViews>
  <sheetFormatPr baseColWidth="10" defaultColWidth="9.140625" defaultRowHeight="15"/>
  <cols>
    <col min="2" max="2" width="16.7109375" style="14" customWidth="1"/>
    <col min="3" max="3" width="8.7109375" style="14" customWidth="1"/>
    <col min="4" max="4" width="5.140625" style="16" customWidth="1"/>
    <col min="5" max="5" width="9.140625" style="16" customWidth="1"/>
    <col min="6" max="6" width="11.42578125" style="16" bestFit="1" customWidth="1"/>
    <col min="7" max="7" width="12.85546875" style="16" customWidth="1"/>
    <col min="8" max="8" width="12.7109375" style="16" customWidth="1"/>
    <col min="9" max="10" width="21.42578125" style="15" customWidth="1"/>
    <col min="11" max="11" width="37.42578125" style="15" customWidth="1"/>
    <col min="12" max="12" width="47" customWidth="1"/>
    <col min="14" max="14" width="22" bestFit="1" customWidth="1"/>
    <col min="15" max="15" width="8.140625" bestFit="1" customWidth="1"/>
    <col min="16" max="16" width="10.85546875" customWidth="1"/>
    <col min="17" max="17" width="19.85546875" customWidth="1"/>
  </cols>
  <sheetData>
    <row r="1" spans="1:18" ht="23.25">
      <c r="A1" s="200"/>
      <c r="B1" s="389" t="s">
        <v>0</v>
      </c>
      <c r="C1" s="389"/>
      <c r="D1" s="389"/>
      <c r="E1" s="389"/>
      <c r="F1" s="389"/>
      <c r="G1" s="389"/>
      <c r="H1" s="389"/>
      <c r="I1" s="389"/>
      <c r="J1" s="389"/>
      <c r="K1" s="389"/>
      <c r="L1" s="389"/>
      <c r="M1" s="389"/>
      <c r="N1" s="389"/>
      <c r="O1" s="389"/>
      <c r="P1" s="389"/>
      <c r="Q1" s="389"/>
    </row>
    <row r="2" spans="1:18" ht="18.75">
      <c r="A2" s="200"/>
      <c r="B2" s="204"/>
      <c r="C2" s="204"/>
      <c r="D2" s="204"/>
      <c r="E2" s="204"/>
      <c r="F2" s="204"/>
      <c r="G2" s="204"/>
      <c r="H2" s="204"/>
      <c r="I2" s="204"/>
      <c r="J2" s="204"/>
      <c r="K2" s="204"/>
      <c r="L2" s="204"/>
      <c r="M2" s="204"/>
      <c r="N2" s="204"/>
      <c r="O2" s="204"/>
      <c r="P2" s="204"/>
      <c r="Q2" s="204"/>
    </row>
    <row r="3" spans="1:18" ht="16.5" thickBot="1">
      <c r="B3" s="418" t="s">
        <v>1</v>
      </c>
      <c r="C3" s="418"/>
      <c r="D3" s="418"/>
      <c r="E3" s="418"/>
      <c r="F3" s="418"/>
      <c r="G3" s="418"/>
      <c r="H3" s="418"/>
      <c r="I3" s="418"/>
      <c r="J3" s="418"/>
      <c r="K3" s="418"/>
      <c r="L3" s="418"/>
      <c r="N3" s="411" t="s">
        <v>2</v>
      </c>
      <c r="O3" s="411"/>
      <c r="P3" s="411"/>
      <c r="Q3" s="411"/>
    </row>
    <row r="4" spans="1:18">
      <c r="B4" s="404" t="s">
        <v>3</v>
      </c>
      <c r="C4" s="406" t="s">
        <v>4</v>
      </c>
      <c r="D4" s="406" t="s">
        <v>5</v>
      </c>
      <c r="E4" s="406" t="s">
        <v>6</v>
      </c>
      <c r="F4" s="406" t="s">
        <v>7</v>
      </c>
      <c r="G4" s="421" t="s">
        <v>8</v>
      </c>
      <c r="H4" s="404" t="s">
        <v>9</v>
      </c>
      <c r="I4" s="406" t="s">
        <v>10</v>
      </c>
      <c r="J4" s="423" t="s">
        <v>11</v>
      </c>
      <c r="K4" s="406" t="s">
        <v>12</v>
      </c>
      <c r="L4" s="419" t="s">
        <v>13</v>
      </c>
      <c r="N4" s="398" t="s">
        <v>14</v>
      </c>
      <c r="O4" s="396" t="s">
        <v>15</v>
      </c>
      <c r="P4" s="400" t="s">
        <v>16</v>
      </c>
      <c r="Q4" s="402" t="s">
        <v>17</v>
      </c>
    </row>
    <row r="5" spans="1:18" ht="15.75" thickBot="1">
      <c r="B5" s="405"/>
      <c r="C5" s="407"/>
      <c r="D5" s="407"/>
      <c r="E5" s="407"/>
      <c r="F5" s="407"/>
      <c r="G5" s="422"/>
      <c r="H5" s="405"/>
      <c r="I5" s="407"/>
      <c r="J5" s="424"/>
      <c r="K5" s="407"/>
      <c r="L5" s="420"/>
      <c r="N5" s="399"/>
      <c r="O5" s="397"/>
      <c r="P5" s="401"/>
      <c r="Q5" s="403"/>
    </row>
    <row r="6" spans="1:18" ht="45" customHeight="1">
      <c r="B6" s="301" t="s">
        <v>18</v>
      </c>
      <c r="C6" s="273" t="s">
        <v>19</v>
      </c>
      <c r="D6" s="274">
        <v>4</v>
      </c>
      <c r="E6" s="274">
        <v>85.3</v>
      </c>
      <c r="F6" s="274">
        <v>31</v>
      </c>
      <c r="G6" s="205" t="s">
        <v>20</v>
      </c>
      <c r="H6" s="275">
        <v>4</v>
      </c>
      <c r="I6" s="273"/>
      <c r="J6" s="307">
        <v>0</v>
      </c>
      <c r="K6" s="308"/>
      <c r="L6" s="263" t="s">
        <v>21</v>
      </c>
      <c r="N6" s="206" t="s">
        <v>22</v>
      </c>
      <c r="O6" s="207">
        <v>974</v>
      </c>
      <c r="P6" s="207">
        <v>46</v>
      </c>
      <c r="Q6" s="208">
        <f>P6/O6</f>
        <v>4.7227926078028747E-2</v>
      </c>
    </row>
    <row r="7" spans="1:18" ht="45" customHeight="1">
      <c r="B7" s="302" t="s">
        <v>23</v>
      </c>
      <c r="C7" s="277"/>
      <c r="D7" s="278">
        <v>1</v>
      </c>
      <c r="E7" s="278">
        <v>4.5999999999999996</v>
      </c>
      <c r="F7" s="278" t="s">
        <v>20</v>
      </c>
      <c r="G7" s="279" t="s">
        <v>20</v>
      </c>
      <c r="H7" s="280"/>
      <c r="I7" s="277" t="s">
        <v>24</v>
      </c>
      <c r="J7" s="276">
        <v>0</v>
      </c>
      <c r="K7" s="269" t="s">
        <v>21</v>
      </c>
      <c r="L7" s="264" t="s">
        <v>21</v>
      </c>
      <c r="N7" s="64" t="s">
        <v>25</v>
      </c>
      <c r="O7" s="58">
        <v>974.8</v>
      </c>
      <c r="P7" s="58">
        <v>50</v>
      </c>
      <c r="Q7" s="59">
        <f t="shared" ref="Q7:Q70" si="0">P7/O7</f>
        <v>5.129257283545343E-2</v>
      </c>
    </row>
    <row r="8" spans="1:18" ht="45" customHeight="1">
      <c r="B8" s="302" t="s">
        <v>26</v>
      </c>
      <c r="C8" s="277"/>
      <c r="D8" s="278">
        <v>1</v>
      </c>
      <c r="E8" s="278">
        <v>4</v>
      </c>
      <c r="F8" s="278" t="s">
        <v>20</v>
      </c>
      <c r="G8" s="279" t="s">
        <v>20</v>
      </c>
      <c r="H8" s="280"/>
      <c r="I8" s="277" t="s">
        <v>24</v>
      </c>
      <c r="J8" s="276">
        <v>0</v>
      </c>
      <c r="K8" s="269" t="s">
        <v>21</v>
      </c>
      <c r="L8" s="264" t="s">
        <v>21</v>
      </c>
      <c r="N8" s="64" t="s">
        <v>27</v>
      </c>
      <c r="O8" s="58">
        <v>912.9</v>
      </c>
      <c r="P8" s="58">
        <v>46</v>
      </c>
      <c r="Q8" s="59">
        <f t="shared" si="0"/>
        <v>5.0388870632051705E-2</v>
      </c>
    </row>
    <row r="9" spans="1:18" ht="45" customHeight="1">
      <c r="B9" s="302" t="s">
        <v>28</v>
      </c>
      <c r="C9" s="277" t="s">
        <v>29</v>
      </c>
      <c r="D9" s="278">
        <v>6</v>
      </c>
      <c r="E9" s="278">
        <v>599.37</v>
      </c>
      <c r="F9" s="278">
        <v>10</v>
      </c>
      <c r="G9" s="279">
        <v>6</v>
      </c>
      <c r="H9" s="280"/>
      <c r="I9" s="277" t="s">
        <v>30</v>
      </c>
      <c r="J9" s="276">
        <v>0</v>
      </c>
      <c r="K9" s="269" t="s">
        <v>21</v>
      </c>
      <c r="L9" s="264" t="s">
        <v>21</v>
      </c>
      <c r="N9" s="65" t="s">
        <v>31</v>
      </c>
      <c r="O9" s="60">
        <v>1054.5999999999999</v>
      </c>
      <c r="P9" s="60">
        <v>48</v>
      </c>
      <c r="Q9" s="61">
        <f t="shared" si="0"/>
        <v>4.5514887161008918E-2</v>
      </c>
      <c r="R9" s="134"/>
    </row>
    <row r="10" spans="1:18" ht="45" customHeight="1">
      <c r="B10" s="302" t="s">
        <v>32</v>
      </c>
      <c r="C10" s="277" t="s">
        <v>33</v>
      </c>
      <c r="D10" s="278">
        <v>1</v>
      </c>
      <c r="E10" s="278">
        <v>8.5</v>
      </c>
      <c r="F10" s="278" t="s">
        <v>20</v>
      </c>
      <c r="G10" s="279" t="s">
        <v>20</v>
      </c>
      <c r="H10" s="280"/>
      <c r="I10" s="281" t="s">
        <v>34</v>
      </c>
      <c r="J10" s="276">
        <v>0</v>
      </c>
      <c r="K10" s="271" t="s">
        <v>35</v>
      </c>
      <c r="L10" s="265" t="s">
        <v>36</v>
      </c>
      <c r="N10" s="64" t="s">
        <v>37</v>
      </c>
      <c r="O10" s="58">
        <v>1542</v>
      </c>
      <c r="P10" s="58">
        <v>51</v>
      </c>
      <c r="Q10" s="59">
        <f t="shared" si="0"/>
        <v>3.3073929961089495E-2</v>
      </c>
    </row>
    <row r="11" spans="1:18" ht="45" customHeight="1">
      <c r="B11" s="303" t="s">
        <v>38</v>
      </c>
      <c r="C11" s="282" t="s">
        <v>39</v>
      </c>
      <c r="D11" s="283">
        <v>59</v>
      </c>
      <c r="E11" s="283">
        <v>961.87</v>
      </c>
      <c r="F11" s="283">
        <v>4</v>
      </c>
      <c r="G11" s="284">
        <v>166</v>
      </c>
      <c r="H11" s="285">
        <v>28</v>
      </c>
      <c r="I11" s="282"/>
      <c r="J11" s="286">
        <v>28</v>
      </c>
      <c r="K11" s="270"/>
      <c r="L11" s="266"/>
      <c r="N11" s="65" t="s">
        <v>40</v>
      </c>
      <c r="O11" s="60">
        <v>1657</v>
      </c>
      <c r="P11" s="60">
        <v>50</v>
      </c>
      <c r="Q11" s="61">
        <f t="shared" si="0"/>
        <v>3.0175015087507542E-2</v>
      </c>
      <c r="R11" s="134"/>
    </row>
    <row r="12" spans="1:18" ht="45" customHeight="1">
      <c r="B12" s="304" t="s">
        <v>41</v>
      </c>
      <c r="C12" s="287" t="s">
        <v>42</v>
      </c>
      <c r="D12" s="288">
        <v>13</v>
      </c>
      <c r="E12" s="288">
        <v>399.4</v>
      </c>
      <c r="F12" s="289">
        <v>7</v>
      </c>
      <c r="G12" s="290">
        <v>0.7</v>
      </c>
      <c r="H12" s="291">
        <v>2</v>
      </c>
      <c r="I12" s="287"/>
      <c r="J12" s="276">
        <v>0</v>
      </c>
      <c r="K12" s="269" t="s">
        <v>43</v>
      </c>
      <c r="L12" s="267" t="s">
        <v>44</v>
      </c>
      <c r="N12" s="65" t="s">
        <v>45</v>
      </c>
      <c r="O12" s="60">
        <v>1644</v>
      </c>
      <c r="P12" s="60">
        <v>49</v>
      </c>
      <c r="Q12" s="61">
        <f t="shared" si="0"/>
        <v>2.9805352798053526E-2</v>
      </c>
      <c r="R12" s="134"/>
    </row>
    <row r="13" spans="1:18" ht="45" customHeight="1">
      <c r="B13" s="302" t="s">
        <v>46</v>
      </c>
      <c r="C13" s="277" t="s">
        <v>47</v>
      </c>
      <c r="D13" s="292">
        <v>6</v>
      </c>
      <c r="E13" s="292">
        <v>84.88</v>
      </c>
      <c r="F13" s="278" t="s">
        <v>20</v>
      </c>
      <c r="G13" s="279" t="s">
        <v>20</v>
      </c>
      <c r="H13" s="280"/>
      <c r="I13" s="281" t="s">
        <v>34</v>
      </c>
      <c r="J13" s="276">
        <v>0</v>
      </c>
      <c r="K13" s="269" t="s">
        <v>43</v>
      </c>
      <c r="L13" s="267" t="s">
        <v>44</v>
      </c>
      <c r="N13" s="65" t="s">
        <v>48</v>
      </c>
      <c r="O13" s="60">
        <v>1465</v>
      </c>
      <c r="P13" s="60">
        <v>48</v>
      </c>
      <c r="Q13" s="61">
        <f t="shared" si="0"/>
        <v>3.2764505119453925E-2</v>
      </c>
      <c r="R13" s="134"/>
    </row>
    <row r="14" spans="1:18" ht="45" customHeight="1">
      <c r="B14" s="303" t="s">
        <v>49</v>
      </c>
      <c r="C14" s="282" t="s">
        <v>50</v>
      </c>
      <c r="D14" s="293">
        <v>15</v>
      </c>
      <c r="E14" s="293">
        <v>56.49</v>
      </c>
      <c r="F14" s="283">
        <v>6</v>
      </c>
      <c r="G14" s="284">
        <v>292</v>
      </c>
      <c r="H14" s="285">
        <v>6</v>
      </c>
      <c r="I14" s="282"/>
      <c r="J14" s="286">
        <v>6</v>
      </c>
      <c r="K14" s="270"/>
      <c r="L14" s="61"/>
      <c r="N14" s="65" t="s">
        <v>51</v>
      </c>
      <c r="O14" s="60">
        <v>1590</v>
      </c>
      <c r="P14" s="60">
        <v>50</v>
      </c>
      <c r="Q14" s="61">
        <f t="shared" si="0"/>
        <v>3.1446540880503145E-2</v>
      </c>
      <c r="R14" s="134"/>
    </row>
    <row r="15" spans="1:18" ht="45" customHeight="1">
      <c r="B15" s="303" t="s">
        <v>52</v>
      </c>
      <c r="C15" s="282" t="s">
        <v>53</v>
      </c>
      <c r="D15" s="293">
        <v>43</v>
      </c>
      <c r="E15" s="293">
        <v>925.51</v>
      </c>
      <c r="F15" s="283">
        <v>8</v>
      </c>
      <c r="G15" s="284">
        <v>141</v>
      </c>
      <c r="H15" s="285">
        <v>26</v>
      </c>
      <c r="I15" s="282"/>
      <c r="J15" s="286">
        <v>22</v>
      </c>
      <c r="K15" s="270"/>
      <c r="L15" s="61"/>
      <c r="N15" s="65" t="s">
        <v>54</v>
      </c>
      <c r="O15" s="60">
        <v>1463</v>
      </c>
      <c r="P15" s="60">
        <v>76</v>
      </c>
      <c r="Q15" s="61">
        <f t="shared" si="0"/>
        <v>5.1948051948051951E-2</v>
      </c>
      <c r="R15" s="134"/>
    </row>
    <row r="16" spans="1:18" ht="45" customHeight="1">
      <c r="B16" s="303" t="s">
        <v>55</v>
      </c>
      <c r="C16" s="282" t="s">
        <v>56</v>
      </c>
      <c r="D16" s="293">
        <v>19</v>
      </c>
      <c r="E16" s="293">
        <v>634.89</v>
      </c>
      <c r="F16" s="283">
        <v>3</v>
      </c>
      <c r="G16" s="284">
        <v>1</v>
      </c>
      <c r="H16" s="285">
        <v>6</v>
      </c>
      <c r="I16" s="282"/>
      <c r="J16" s="286">
        <v>6</v>
      </c>
      <c r="K16" s="270"/>
      <c r="L16" s="61"/>
      <c r="N16" s="65" t="s">
        <v>57</v>
      </c>
      <c r="O16" s="60">
        <v>1449</v>
      </c>
      <c r="P16" s="60">
        <v>48</v>
      </c>
      <c r="Q16" s="61">
        <f t="shared" si="0"/>
        <v>3.3126293995859216E-2</v>
      </c>
      <c r="R16" s="134"/>
    </row>
    <row r="17" spans="1:18" ht="45" customHeight="1">
      <c r="B17" s="303" t="s">
        <v>58</v>
      </c>
      <c r="C17" s="282" t="s">
        <v>59</v>
      </c>
      <c r="D17" s="293">
        <v>35</v>
      </c>
      <c r="E17" s="293">
        <v>668.85</v>
      </c>
      <c r="F17" s="283">
        <v>4</v>
      </c>
      <c r="G17" s="284">
        <v>135</v>
      </c>
      <c r="H17" s="285">
        <v>12</v>
      </c>
      <c r="I17" s="282"/>
      <c r="J17" s="286">
        <v>10</v>
      </c>
      <c r="K17" s="270"/>
      <c r="L17" s="61"/>
      <c r="N17" s="90" t="s">
        <v>60</v>
      </c>
      <c r="O17" s="91">
        <v>1514.6</v>
      </c>
      <c r="P17" s="91">
        <v>48</v>
      </c>
      <c r="Q17" s="92">
        <f t="shared" si="0"/>
        <v>3.1691535719001719E-2</v>
      </c>
    </row>
    <row r="18" spans="1:18" ht="45" customHeight="1">
      <c r="B18" s="303" t="s">
        <v>61</v>
      </c>
      <c r="C18" s="282" t="s">
        <v>62</v>
      </c>
      <c r="D18" s="293">
        <v>4</v>
      </c>
      <c r="E18" s="293">
        <v>44.1</v>
      </c>
      <c r="F18" s="283">
        <v>7</v>
      </c>
      <c r="G18" s="284">
        <v>33</v>
      </c>
      <c r="H18" s="285">
        <v>4</v>
      </c>
      <c r="I18" s="282"/>
      <c r="J18" s="286">
        <v>4</v>
      </c>
      <c r="K18" s="270"/>
      <c r="L18" s="61"/>
      <c r="N18" s="64" t="s">
        <v>63</v>
      </c>
      <c r="O18" s="58">
        <v>1521.5</v>
      </c>
      <c r="P18" s="58">
        <v>52</v>
      </c>
      <c r="Q18" s="59">
        <f t="shared" si="0"/>
        <v>3.4176799211304634E-2</v>
      </c>
    </row>
    <row r="19" spans="1:18" ht="45" customHeight="1">
      <c r="B19" s="303" t="s">
        <v>64</v>
      </c>
      <c r="C19" s="282" t="s">
        <v>65</v>
      </c>
      <c r="D19" s="293">
        <v>21</v>
      </c>
      <c r="E19" s="293">
        <v>315.24</v>
      </c>
      <c r="F19" s="283">
        <v>7</v>
      </c>
      <c r="G19" s="284">
        <v>28</v>
      </c>
      <c r="H19" s="285">
        <v>6</v>
      </c>
      <c r="I19" s="282"/>
      <c r="J19" s="286">
        <v>6</v>
      </c>
      <c r="K19" s="270"/>
      <c r="L19" s="61"/>
      <c r="N19" s="65" t="s">
        <v>66</v>
      </c>
      <c r="O19" s="60">
        <v>1505</v>
      </c>
      <c r="P19" s="60">
        <v>58</v>
      </c>
      <c r="Q19" s="61">
        <f t="shared" si="0"/>
        <v>3.8538205980066444E-2</v>
      </c>
      <c r="R19" s="134"/>
    </row>
    <row r="20" spans="1:18" ht="45" customHeight="1">
      <c r="B20" s="303" t="s">
        <v>67</v>
      </c>
      <c r="C20" s="282" t="s">
        <v>68</v>
      </c>
      <c r="D20" s="293">
        <v>14</v>
      </c>
      <c r="E20" s="293">
        <v>99.7</v>
      </c>
      <c r="F20" s="283">
        <v>2</v>
      </c>
      <c r="G20" s="284">
        <v>0.01</v>
      </c>
      <c r="H20" s="285">
        <v>3</v>
      </c>
      <c r="I20" s="282"/>
      <c r="J20" s="286">
        <v>2</v>
      </c>
      <c r="K20" s="270"/>
      <c r="L20" s="61"/>
      <c r="N20" s="64" t="s">
        <v>69</v>
      </c>
      <c r="O20" s="58">
        <v>1707.5</v>
      </c>
      <c r="P20" s="58">
        <v>63</v>
      </c>
      <c r="Q20" s="59">
        <f t="shared" si="0"/>
        <v>3.6896046852122985E-2</v>
      </c>
    </row>
    <row r="21" spans="1:18" ht="45" customHeight="1">
      <c r="B21" s="302" t="s">
        <v>70</v>
      </c>
      <c r="C21" s="277"/>
      <c r="D21" s="292">
        <v>1</v>
      </c>
      <c r="E21" s="292">
        <v>17</v>
      </c>
      <c r="F21" s="278" t="s">
        <v>20</v>
      </c>
      <c r="G21" s="279" t="s">
        <v>20</v>
      </c>
      <c r="H21" s="280"/>
      <c r="I21" s="277" t="s">
        <v>24</v>
      </c>
      <c r="J21" s="276">
        <v>0</v>
      </c>
      <c r="K21" s="269" t="s">
        <v>21</v>
      </c>
      <c r="L21" s="264" t="s">
        <v>21</v>
      </c>
      <c r="N21" s="65" t="s">
        <v>71</v>
      </c>
      <c r="O21" s="60">
        <v>1750</v>
      </c>
      <c r="P21" s="60">
        <v>50</v>
      </c>
      <c r="Q21" s="61">
        <f t="shared" si="0"/>
        <v>2.8571428571428571E-2</v>
      </c>
      <c r="R21" s="134"/>
    </row>
    <row r="22" spans="1:18" ht="45" customHeight="1">
      <c r="B22" s="302" t="s">
        <v>72</v>
      </c>
      <c r="C22" s="277"/>
      <c r="D22" s="292">
        <v>1</v>
      </c>
      <c r="E22" s="292">
        <v>0.9</v>
      </c>
      <c r="F22" s="278" t="s">
        <v>20</v>
      </c>
      <c r="G22" s="279" t="s">
        <v>20</v>
      </c>
      <c r="H22" s="280"/>
      <c r="I22" s="277" t="s">
        <v>24</v>
      </c>
      <c r="J22" s="276">
        <v>0</v>
      </c>
      <c r="K22" s="269" t="s">
        <v>21</v>
      </c>
      <c r="L22" s="264" t="s">
        <v>21</v>
      </c>
      <c r="N22" s="65" t="s">
        <v>73</v>
      </c>
      <c r="O22" s="60">
        <v>1846</v>
      </c>
      <c r="P22" s="60">
        <v>59</v>
      </c>
      <c r="Q22" s="61">
        <f t="shared" si="0"/>
        <v>3.1960996749729145E-2</v>
      </c>
    </row>
    <row r="23" spans="1:18" ht="45" customHeight="1" thickBot="1">
      <c r="B23" s="305" t="s">
        <v>74</v>
      </c>
      <c r="C23" s="294" t="s">
        <v>75</v>
      </c>
      <c r="D23" s="295">
        <v>7</v>
      </c>
      <c r="E23" s="295">
        <v>15.6</v>
      </c>
      <c r="F23" s="296" t="s">
        <v>20</v>
      </c>
      <c r="G23" s="297" t="s">
        <v>20</v>
      </c>
      <c r="H23" s="298"/>
      <c r="I23" s="299" t="s">
        <v>34</v>
      </c>
      <c r="J23" s="300">
        <v>0</v>
      </c>
      <c r="K23" s="272" t="s">
        <v>76</v>
      </c>
      <c r="L23" s="268" t="s">
        <v>77</v>
      </c>
      <c r="N23" s="90" t="s">
        <v>78</v>
      </c>
      <c r="O23" s="91">
        <v>410</v>
      </c>
      <c r="P23" s="91">
        <v>26</v>
      </c>
      <c r="Q23" s="92">
        <f t="shared" si="0"/>
        <v>6.3414634146341464E-2</v>
      </c>
      <c r="R23" s="134"/>
    </row>
    <row r="24" spans="1:18" ht="15.75" thickBot="1">
      <c r="B24" s="353"/>
      <c r="C24" s="353"/>
      <c r="J24" s="209">
        <f>SUM(J6:J23)</f>
        <v>84</v>
      </c>
      <c r="K24" s="210" t="s">
        <v>79</v>
      </c>
      <c r="N24" s="65" t="s">
        <v>80</v>
      </c>
      <c r="O24" s="60">
        <v>1833</v>
      </c>
      <c r="P24" s="60">
        <v>53</v>
      </c>
      <c r="Q24" s="61">
        <f t="shared" si="0"/>
        <v>2.8914348063284235E-2</v>
      </c>
    </row>
    <row r="25" spans="1:18">
      <c r="B25" s="16"/>
      <c r="C25" s="16"/>
      <c r="J25" s="38"/>
      <c r="N25" s="65" t="s">
        <v>81</v>
      </c>
      <c r="O25" s="60">
        <v>855.3</v>
      </c>
      <c r="P25" s="60">
        <v>31</v>
      </c>
      <c r="Q25" s="61">
        <f t="shared" si="0"/>
        <v>3.624459254062902E-2</v>
      </c>
    </row>
    <row r="26" spans="1:18">
      <c r="B26" s="16"/>
      <c r="C26" s="16"/>
      <c r="J26" s="38"/>
      <c r="N26" s="65" t="s">
        <v>82</v>
      </c>
      <c r="O26" s="60">
        <v>1527</v>
      </c>
      <c r="P26" s="60">
        <v>46</v>
      </c>
      <c r="Q26" s="61">
        <f t="shared" si="0"/>
        <v>3.0124426981008513E-2</v>
      </c>
    </row>
    <row r="27" spans="1:18" ht="15.75" thickBot="1">
      <c r="B27" s="16"/>
      <c r="C27" s="16"/>
      <c r="J27" s="38"/>
      <c r="N27" s="65" t="s">
        <v>83</v>
      </c>
      <c r="O27" s="60">
        <v>1610</v>
      </c>
      <c r="P27" s="60">
        <v>50</v>
      </c>
      <c r="Q27" s="61">
        <f t="shared" si="0"/>
        <v>3.1055900621118012E-2</v>
      </c>
    </row>
    <row r="28" spans="1:18" ht="33.75">
      <c r="A28" s="412" t="s">
        <v>84</v>
      </c>
      <c r="B28" s="413"/>
      <c r="C28" s="413"/>
      <c r="D28" s="413"/>
      <c r="E28" s="413"/>
      <c r="F28" s="413"/>
      <c r="G28" s="413"/>
      <c r="H28" s="414"/>
      <c r="I28" s="83"/>
      <c r="J28" s="408" t="s">
        <v>85</v>
      </c>
      <c r="K28" s="409"/>
      <c r="L28" s="410"/>
      <c r="M28" s="16"/>
      <c r="N28" s="65" t="s">
        <v>86</v>
      </c>
      <c r="O28" s="60">
        <v>1615.4</v>
      </c>
      <c r="P28" s="60">
        <v>50</v>
      </c>
      <c r="Q28" s="61">
        <f t="shared" si="0"/>
        <v>3.0952086170607896E-2</v>
      </c>
    </row>
    <row r="29" spans="1:18" ht="15" customHeight="1">
      <c r="A29" s="425" t="s">
        <v>87</v>
      </c>
      <c r="B29" s="426"/>
      <c r="C29" s="426"/>
      <c r="D29" s="426"/>
      <c r="E29" s="426"/>
      <c r="F29" s="426"/>
      <c r="G29" s="426"/>
      <c r="H29" s="427"/>
      <c r="I29" s="67"/>
      <c r="J29" s="415"/>
      <c r="K29" s="416"/>
      <c r="L29" s="417"/>
      <c r="M29" s="16"/>
      <c r="N29" s="64" t="s">
        <v>88</v>
      </c>
      <c r="O29" s="58">
        <v>1424.9</v>
      </c>
      <c r="P29" s="58">
        <v>56</v>
      </c>
      <c r="Q29" s="59">
        <f t="shared" si="0"/>
        <v>3.9301003579198537E-2</v>
      </c>
    </row>
    <row r="30" spans="1:18" ht="18">
      <c r="A30" s="425"/>
      <c r="B30" s="426"/>
      <c r="C30" s="426"/>
      <c r="D30" s="426"/>
      <c r="E30" s="426"/>
      <c r="F30" s="426"/>
      <c r="G30" s="426"/>
      <c r="H30" s="427"/>
      <c r="I30" s="67"/>
      <c r="J30" s="350" t="s">
        <v>89</v>
      </c>
      <c r="K30" s="428" t="s">
        <v>90</v>
      </c>
      <c r="L30" s="429"/>
      <c r="M30" s="16"/>
      <c r="N30" s="64" t="s">
        <v>91</v>
      </c>
      <c r="O30" s="58">
        <v>730.3</v>
      </c>
      <c r="P30" s="58">
        <v>28</v>
      </c>
      <c r="Q30" s="59">
        <f t="shared" si="0"/>
        <v>3.834040805148569E-2</v>
      </c>
    </row>
    <row r="31" spans="1:18">
      <c r="A31" s="425"/>
      <c r="B31" s="426"/>
      <c r="C31" s="426"/>
      <c r="D31" s="426"/>
      <c r="E31" s="426"/>
      <c r="F31" s="426"/>
      <c r="G31" s="426"/>
      <c r="H31" s="427"/>
      <c r="I31" s="67"/>
      <c r="J31" s="338"/>
      <c r="K31" s="387" t="s">
        <v>92</v>
      </c>
      <c r="L31" s="388"/>
      <c r="M31" s="16"/>
      <c r="N31" s="64" t="s">
        <v>93</v>
      </c>
      <c r="O31" s="58">
        <v>956.2</v>
      </c>
      <c r="P31" s="58">
        <v>32</v>
      </c>
      <c r="Q31" s="59">
        <f t="shared" si="0"/>
        <v>3.3465802133444883E-2</v>
      </c>
    </row>
    <row r="32" spans="1:18">
      <c r="A32" s="425"/>
      <c r="B32" s="426"/>
      <c r="C32" s="426"/>
      <c r="D32" s="426"/>
      <c r="E32" s="426"/>
      <c r="F32" s="426"/>
      <c r="G32" s="426"/>
      <c r="H32" s="427"/>
      <c r="I32" s="67"/>
      <c r="J32" s="339"/>
      <c r="K32" s="387" t="s">
        <v>94</v>
      </c>
      <c r="L32" s="388"/>
      <c r="M32" s="16"/>
      <c r="N32" s="64" t="s">
        <v>95</v>
      </c>
      <c r="O32" s="58">
        <v>330.7</v>
      </c>
      <c r="P32" s="58"/>
      <c r="Q32" s="59"/>
    </row>
    <row r="33" spans="1:17" ht="18" customHeight="1">
      <c r="A33" s="425" t="s">
        <v>96</v>
      </c>
      <c r="B33" s="426"/>
      <c r="C33" s="426"/>
      <c r="D33" s="426"/>
      <c r="E33" s="426"/>
      <c r="F33" s="426"/>
      <c r="G33" s="426"/>
      <c r="H33" s="427"/>
      <c r="I33" s="67"/>
      <c r="J33" s="340"/>
      <c r="K33" s="387" t="s">
        <v>97</v>
      </c>
      <c r="L33" s="388"/>
      <c r="M33" s="16"/>
      <c r="N33" s="64" t="s">
        <v>98</v>
      </c>
      <c r="O33" s="58">
        <v>348.1</v>
      </c>
      <c r="P33" s="58"/>
      <c r="Q33" s="59"/>
    </row>
    <row r="34" spans="1:17" ht="18.95" customHeight="1">
      <c r="A34" s="390" t="s">
        <v>99</v>
      </c>
      <c r="B34" s="391"/>
      <c r="C34" s="391"/>
      <c r="D34" s="391"/>
      <c r="E34" s="391"/>
      <c r="F34" s="391"/>
      <c r="G34" s="391"/>
      <c r="H34" s="392"/>
      <c r="I34" s="67"/>
      <c r="J34" s="341"/>
      <c r="K34" s="387" t="s">
        <v>100</v>
      </c>
      <c r="L34" s="388"/>
      <c r="M34" s="16"/>
      <c r="N34" s="64" t="s">
        <v>101</v>
      </c>
      <c r="O34" s="58">
        <v>348</v>
      </c>
      <c r="P34" s="58"/>
      <c r="Q34" s="59"/>
    </row>
    <row r="35" spans="1:17" ht="15" customHeight="1">
      <c r="A35" s="390" t="s">
        <v>102</v>
      </c>
      <c r="B35" s="391"/>
      <c r="C35" s="391"/>
      <c r="D35" s="391"/>
      <c r="E35" s="391"/>
      <c r="F35" s="391"/>
      <c r="G35" s="391"/>
      <c r="H35" s="392"/>
      <c r="I35" s="67"/>
      <c r="J35" s="342"/>
      <c r="K35" s="387" t="s">
        <v>103</v>
      </c>
      <c r="L35" s="388"/>
      <c r="M35" s="16"/>
      <c r="N35" s="64" t="s">
        <v>104</v>
      </c>
      <c r="O35" s="58">
        <v>363</v>
      </c>
      <c r="P35" s="58"/>
      <c r="Q35" s="59"/>
    </row>
    <row r="36" spans="1:17" ht="15" customHeight="1">
      <c r="A36" s="430" t="s">
        <v>105</v>
      </c>
      <c r="B36" s="431"/>
      <c r="C36" s="431"/>
      <c r="D36" s="431"/>
      <c r="E36" s="431"/>
      <c r="F36" s="431"/>
      <c r="G36" s="431"/>
      <c r="H36" s="432"/>
      <c r="I36" s="67"/>
      <c r="J36" s="343"/>
      <c r="K36" s="387" t="s">
        <v>106</v>
      </c>
      <c r="L36" s="388"/>
      <c r="M36" s="16"/>
      <c r="N36" s="65" t="s">
        <v>107</v>
      </c>
      <c r="O36" s="60">
        <v>467</v>
      </c>
      <c r="P36" s="60"/>
      <c r="Q36" s="61"/>
    </row>
    <row r="37" spans="1:17" ht="18" customHeight="1">
      <c r="A37" s="430"/>
      <c r="B37" s="431"/>
      <c r="C37" s="431"/>
      <c r="D37" s="431"/>
      <c r="E37" s="431"/>
      <c r="F37" s="431"/>
      <c r="G37" s="431"/>
      <c r="H37" s="432"/>
      <c r="I37" s="67"/>
      <c r="J37" s="435"/>
      <c r="K37" s="428"/>
      <c r="L37" s="429"/>
      <c r="M37" s="16"/>
      <c r="N37" s="64" t="s">
        <v>108</v>
      </c>
      <c r="O37" s="58">
        <v>635.5</v>
      </c>
      <c r="P37" s="58"/>
      <c r="Q37" s="59"/>
    </row>
    <row r="38" spans="1:17" ht="18">
      <c r="A38" s="430" t="s">
        <v>109</v>
      </c>
      <c r="B38" s="431"/>
      <c r="C38" s="431"/>
      <c r="D38" s="431"/>
      <c r="E38" s="431"/>
      <c r="F38" s="431"/>
      <c r="G38" s="431"/>
      <c r="H38" s="432"/>
      <c r="J38" s="350" t="s">
        <v>110</v>
      </c>
      <c r="K38" s="433"/>
      <c r="L38" s="434"/>
      <c r="N38" s="64" t="s">
        <v>111</v>
      </c>
      <c r="O38" s="58">
        <v>635.5</v>
      </c>
      <c r="P38" s="58">
        <v>27</v>
      </c>
      <c r="Q38" s="59">
        <f t="shared" si="0"/>
        <v>4.2486231313926044E-2</v>
      </c>
    </row>
    <row r="39" spans="1:17">
      <c r="A39" s="430"/>
      <c r="B39" s="431"/>
      <c r="C39" s="431"/>
      <c r="D39" s="431"/>
      <c r="E39" s="431"/>
      <c r="F39" s="431"/>
      <c r="G39" s="431"/>
      <c r="H39" s="432"/>
      <c r="J39" s="344" t="s">
        <v>112</v>
      </c>
      <c r="K39" s="436" t="s">
        <v>113</v>
      </c>
      <c r="L39" s="437"/>
      <c r="N39" s="65" t="s">
        <v>114</v>
      </c>
      <c r="O39" s="60">
        <v>472.4</v>
      </c>
      <c r="P39" s="60">
        <v>34</v>
      </c>
      <c r="Q39" s="61">
        <f t="shared" si="0"/>
        <v>7.1972904318374262E-2</v>
      </c>
    </row>
    <row r="40" spans="1:17" ht="56.1" customHeight="1">
      <c r="A40" s="390" t="s">
        <v>115</v>
      </c>
      <c r="B40" s="391"/>
      <c r="C40" s="391"/>
      <c r="D40" s="391"/>
      <c r="E40" s="391"/>
      <c r="F40" s="391"/>
      <c r="G40" s="391"/>
      <c r="H40" s="392"/>
      <c r="J40" s="344" t="s">
        <v>116</v>
      </c>
      <c r="K40" s="438" t="s">
        <v>117</v>
      </c>
      <c r="L40" s="439"/>
      <c r="N40" s="64" t="s">
        <v>118</v>
      </c>
      <c r="O40" s="58">
        <v>853</v>
      </c>
      <c r="P40" s="58">
        <v>33</v>
      </c>
      <c r="Q40" s="59">
        <f t="shared" si="0"/>
        <v>3.8686987104337635E-2</v>
      </c>
    </row>
    <row r="41" spans="1:17" ht="15" customHeight="1">
      <c r="A41" s="390"/>
      <c r="B41" s="391"/>
      <c r="C41" s="391"/>
      <c r="D41" s="391"/>
      <c r="E41" s="391"/>
      <c r="F41" s="391"/>
      <c r="G41" s="391"/>
      <c r="H41" s="392"/>
      <c r="J41" s="440"/>
      <c r="K41" s="441"/>
      <c r="L41" s="442"/>
      <c r="N41" s="64" t="s">
        <v>119</v>
      </c>
      <c r="O41" s="58">
        <v>980.2</v>
      </c>
      <c r="P41" s="58">
        <v>33</v>
      </c>
      <c r="Q41" s="59">
        <f t="shared" si="0"/>
        <v>3.3666598653336051E-2</v>
      </c>
    </row>
    <row r="42" spans="1:17" ht="21" customHeight="1">
      <c r="A42" s="430" t="s">
        <v>120</v>
      </c>
      <c r="B42" s="431"/>
      <c r="C42" s="431"/>
      <c r="D42" s="431"/>
      <c r="E42" s="431"/>
      <c r="F42" s="431"/>
      <c r="G42" s="431"/>
      <c r="H42" s="432"/>
      <c r="J42" s="443" t="s">
        <v>121</v>
      </c>
      <c r="K42" s="444"/>
      <c r="L42" s="445"/>
      <c r="N42" s="64" t="s">
        <v>122</v>
      </c>
      <c r="O42" s="58">
        <v>1047</v>
      </c>
      <c r="P42" s="58">
        <v>35</v>
      </c>
      <c r="Q42" s="59">
        <f t="shared" si="0"/>
        <v>3.3428844317096466E-2</v>
      </c>
    </row>
    <row r="43" spans="1:17">
      <c r="A43" s="430"/>
      <c r="B43" s="431"/>
      <c r="C43" s="431"/>
      <c r="D43" s="431"/>
      <c r="E43" s="431"/>
      <c r="F43" s="431"/>
      <c r="G43" s="431"/>
      <c r="H43" s="432"/>
      <c r="J43" s="345" t="s">
        <v>123</v>
      </c>
      <c r="K43" s="385" t="s">
        <v>124</v>
      </c>
      <c r="L43" s="386"/>
      <c r="N43" s="64" t="s">
        <v>125</v>
      </c>
      <c r="O43" s="58">
        <v>990.6</v>
      </c>
      <c r="P43" s="58">
        <v>33</v>
      </c>
      <c r="Q43" s="59">
        <f t="shared" si="0"/>
        <v>3.3313143549364023E-2</v>
      </c>
    </row>
    <row r="44" spans="1:17">
      <c r="A44" s="390" t="s">
        <v>126</v>
      </c>
      <c r="B44" s="391"/>
      <c r="C44" s="391"/>
      <c r="D44" s="391"/>
      <c r="E44" s="391"/>
      <c r="F44" s="391"/>
      <c r="G44" s="391"/>
      <c r="H44" s="392"/>
      <c r="J44" s="345" t="s">
        <v>127</v>
      </c>
      <c r="K44" s="385" t="s">
        <v>128</v>
      </c>
      <c r="L44" s="386"/>
      <c r="N44" s="64" t="s">
        <v>129</v>
      </c>
      <c r="O44" s="58">
        <v>1009.2</v>
      </c>
      <c r="P44" s="58">
        <v>30</v>
      </c>
      <c r="Q44" s="59">
        <f t="shared" si="0"/>
        <v>2.9726516052318668E-2</v>
      </c>
    </row>
    <row r="45" spans="1:17" ht="15.75" thickBot="1">
      <c r="A45" s="393"/>
      <c r="B45" s="394"/>
      <c r="C45" s="394"/>
      <c r="D45" s="394"/>
      <c r="E45" s="394"/>
      <c r="F45" s="394"/>
      <c r="G45" s="394"/>
      <c r="H45" s="395"/>
      <c r="J45" s="345" t="s">
        <v>130</v>
      </c>
      <c r="K45" s="385" t="s">
        <v>131</v>
      </c>
      <c r="L45" s="386"/>
      <c r="N45" s="65" t="s">
        <v>132</v>
      </c>
      <c r="O45" s="60">
        <v>1051.9000000000001</v>
      </c>
      <c r="P45" s="60">
        <v>40</v>
      </c>
      <c r="Q45" s="61">
        <f t="shared" si="0"/>
        <v>3.802642836771556E-2</v>
      </c>
    </row>
    <row r="46" spans="1:17">
      <c r="A46" s="106"/>
      <c r="B46" s="106"/>
      <c r="C46" s="106"/>
      <c r="D46" s="106"/>
      <c r="E46" s="106"/>
      <c r="F46" s="106"/>
      <c r="G46" s="106"/>
      <c r="H46" s="106"/>
      <c r="J46" s="344" t="s">
        <v>133</v>
      </c>
      <c r="K46" s="385" t="s">
        <v>131</v>
      </c>
      <c r="L46" s="386"/>
      <c r="N46" s="64" t="s">
        <v>134</v>
      </c>
      <c r="O46" s="58">
        <v>235.3</v>
      </c>
      <c r="P46" s="58">
        <v>27</v>
      </c>
      <c r="Q46" s="59">
        <f t="shared" si="0"/>
        <v>0.11474713132171695</v>
      </c>
    </row>
    <row r="47" spans="1:17">
      <c r="A47" s="106"/>
      <c r="B47" s="106"/>
      <c r="C47" s="106"/>
      <c r="D47" s="106"/>
      <c r="E47" s="106"/>
      <c r="F47" s="106"/>
      <c r="G47" s="106"/>
      <c r="H47" s="106"/>
      <c r="J47" s="440"/>
      <c r="K47" s="441"/>
      <c r="L47" s="442"/>
      <c r="N47" s="64" t="s">
        <v>135</v>
      </c>
      <c r="O47" s="58">
        <v>1949</v>
      </c>
      <c r="P47" s="58"/>
      <c r="Q47" s="59"/>
    </row>
    <row r="48" spans="1:17" ht="18.75">
      <c r="A48" s="106"/>
      <c r="B48" s="106"/>
      <c r="C48" s="106"/>
      <c r="D48" s="106"/>
      <c r="E48" s="106"/>
      <c r="F48" s="106"/>
      <c r="G48" s="106"/>
      <c r="H48" s="106"/>
      <c r="J48" s="446" t="s">
        <v>136</v>
      </c>
      <c r="K48" s="447"/>
      <c r="L48" s="448"/>
      <c r="N48" s="64" t="s">
        <v>137</v>
      </c>
      <c r="O48" s="58">
        <v>270</v>
      </c>
      <c r="P48" s="58"/>
      <c r="Q48" s="59"/>
    </row>
    <row r="49" spans="1:17">
      <c r="A49" s="106"/>
      <c r="B49" s="106"/>
      <c r="C49" s="106"/>
      <c r="D49" s="106"/>
      <c r="E49" s="106"/>
      <c r="F49" s="106"/>
      <c r="G49" s="106"/>
      <c r="H49" s="106"/>
      <c r="J49" s="315" t="s">
        <v>138</v>
      </c>
      <c r="K49" s="385" t="s">
        <v>139</v>
      </c>
      <c r="L49" s="386"/>
      <c r="N49" s="64" t="s">
        <v>140</v>
      </c>
      <c r="O49" s="58">
        <v>176.5</v>
      </c>
      <c r="P49" s="58"/>
      <c r="Q49" s="59"/>
    </row>
    <row r="50" spans="1:17">
      <c r="A50" s="106"/>
      <c r="B50" s="106"/>
      <c r="C50" s="106"/>
      <c r="D50" s="106"/>
      <c r="E50" s="106"/>
      <c r="F50" s="106"/>
      <c r="G50" s="106"/>
      <c r="H50" s="106"/>
      <c r="J50" s="315" t="s">
        <v>141</v>
      </c>
      <c r="K50" s="385" t="s">
        <v>142</v>
      </c>
      <c r="L50" s="386"/>
      <c r="N50" s="64" t="s">
        <v>143</v>
      </c>
      <c r="O50" s="58">
        <v>167</v>
      </c>
      <c r="P50" s="58"/>
      <c r="Q50" s="59"/>
    </row>
    <row r="51" spans="1:17">
      <c r="A51" s="106"/>
      <c r="B51" s="106"/>
      <c r="C51" s="106"/>
      <c r="D51" s="106"/>
      <c r="E51" s="106"/>
      <c r="F51" s="106"/>
      <c r="G51" s="106"/>
      <c r="H51" s="106"/>
      <c r="J51" s="315" t="s">
        <v>144</v>
      </c>
      <c r="K51" s="387" t="s">
        <v>145</v>
      </c>
      <c r="L51" s="388"/>
      <c r="N51" s="64" t="s">
        <v>146</v>
      </c>
      <c r="O51" s="58">
        <v>535.5</v>
      </c>
      <c r="P51" s="58"/>
      <c r="Q51" s="59"/>
    </row>
    <row r="52" spans="1:17">
      <c r="A52" s="106"/>
      <c r="B52" s="106"/>
      <c r="C52" s="106"/>
      <c r="D52" s="106"/>
      <c r="E52" s="106"/>
      <c r="F52" s="106"/>
      <c r="G52" s="106"/>
      <c r="H52" s="106"/>
      <c r="J52" s="315" t="s">
        <v>147</v>
      </c>
      <c r="K52" s="385" t="s">
        <v>148</v>
      </c>
      <c r="L52" s="386"/>
      <c r="N52" s="65" t="s">
        <v>149</v>
      </c>
      <c r="O52" s="60">
        <v>796</v>
      </c>
      <c r="P52" s="60"/>
      <c r="Q52" s="61"/>
    </row>
    <row r="53" spans="1:17">
      <c r="A53" s="106"/>
      <c r="B53" s="106"/>
      <c r="C53" s="106"/>
      <c r="D53" s="106"/>
      <c r="E53" s="106"/>
      <c r="F53" s="106"/>
      <c r="G53" s="106"/>
      <c r="H53" s="106"/>
      <c r="J53" s="440"/>
      <c r="K53" s="441"/>
      <c r="L53" s="442"/>
      <c r="N53" s="64" t="s">
        <v>150</v>
      </c>
      <c r="O53" s="58">
        <v>808.2</v>
      </c>
      <c r="P53" s="58">
        <v>37</v>
      </c>
      <c r="Q53" s="59">
        <f t="shared" si="0"/>
        <v>4.5780747339767384E-2</v>
      </c>
    </row>
    <row r="54" spans="1:17" ht="18">
      <c r="A54" s="106"/>
      <c r="B54" s="106"/>
      <c r="C54" s="106"/>
      <c r="D54" s="106"/>
      <c r="E54" s="106"/>
      <c r="F54" s="106"/>
      <c r="G54" s="106"/>
      <c r="H54" s="106"/>
      <c r="J54" s="451" t="s">
        <v>151</v>
      </c>
      <c r="K54" s="452"/>
      <c r="L54" s="453"/>
      <c r="N54" s="65" t="s">
        <v>152</v>
      </c>
      <c r="O54" s="60">
        <v>750.1</v>
      </c>
      <c r="P54" s="60">
        <v>34</v>
      </c>
      <c r="Q54" s="61">
        <f t="shared" si="0"/>
        <v>4.5327289694707368E-2</v>
      </c>
    </row>
    <row r="55" spans="1:17">
      <c r="A55" s="106"/>
      <c r="B55" s="106"/>
      <c r="C55" s="106"/>
      <c r="D55" s="106"/>
      <c r="E55" s="106"/>
      <c r="F55" s="106"/>
      <c r="G55" s="106"/>
      <c r="H55" s="106"/>
      <c r="J55" s="345" t="s">
        <v>153</v>
      </c>
      <c r="K55" s="385" t="s">
        <v>154</v>
      </c>
      <c r="L55" s="386"/>
      <c r="N55" s="65" t="s">
        <v>155</v>
      </c>
      <c r="O55" s="60">
        <v>677.3</v>
      </c>
      <c r="P55" s="60"/>
      <c r="Q55" s="61"/>
    </row>
    <row r="56" spans="1:17">
      <c r="A56" s="106"/>
      <c r="B56" s="106"/>
      <c r="C56" s="106"/>
      <c r="D56" s="106"/>
      <c r="E56" s="106"/>
      <c r="F56" s="106"/>
      <c r="G56" s="106"/>
      <c r="H56" s="106"/>
      <c r="J56" s="345" t="s">
        <v>156</v>
      </c>
      <c r="K56" s="385" t="s">
        <v>157</v>
      </c>
      <c r="L56" s="386"/>
      <c r="N56" s="65" t="s">
        <v>158</v>
      </c>
      <c r="O56" s="60">
        <v>892.5</v>
      </c>
      <c r="P56" s="60">
        <v>31</v>
      </c>
      <c r="Q56" s="61">
        <f t="shared" si="0"/>
        <v>3.4733893557422971E-2</v>
      </c>
    </row>
    <row r="57" spans="1:17">
      <c r="A57" s="106"/>
      <c r="B57" s="106"/>
      <c r="C57" s="106"/>
      <c r="D57" s="106"/>
      <c r="E57" s="106"/>
      <c r="F57" s="106"/>
      <c r="G57" s="106"/>
      <c r="H57" s="106"/>
      <c r="J57" s="345" t="s">
        <v>159</v>
      </c>
      <c r="K57" s="385" t="s">
        <v>160</v>
      </c>
      <c r="L57" s="386"/>
      <c r="N57" s="65" t="s">
        <v>161</v>
      </c>
      <c r="O57" s="60">
        <v>843</v>
      </c>
      <c r="P57" s="60">
        <v>37</v>
      </c>
      <c r="Q57" s="61">
        <f t="shared" si="0"/>
        <v>4.3890865954922892E-2</v>
      </c>
    </row>
    <row r="58" spans="1:17">
      <c r="A58" s="106"/>
      <c r="B58" s="106"/>
      <c r="C58" s="106"/>
      <c r="D58" s="106"/>
      <c r="E58" s="106"/>
      <c r="F58" s="106"/>
      <c r="G58" s="106"/>
      <c r="H58" s="106"/>
      <c r="J58" s="345" t="s">
        <v>123</v>
      </c>
      <c r="K58" s="385" t="s">
        <v>162</v>
      </c>
      <c r="L58" s="386"/>
      <c r="N58" s="64" t="s">
        <v>163</v>
      </c>
      <c r="O58" s="58">
        <v>926.9</v>
      </c>
      <c r="P58" s="58">
        <v>36</v>
      </c>
      <c r="Q58" s="59">
        <f t="shared" si="0"/>
        <v>3.8839141223432946E-2</v>
      </c>
    </row>
    <row r="59" spans="1:17">
      <c r="A59" s="106"/>
      <c r="B59" s="106"/>
      <c r="C59" s="106"/>
      <c r="D59" s="106"/>
      <c r="E59" s="106"/>
      <c r="F59" s="106"/>
      <c r="G59" s="106"/>
      <c r="H59" s="106"/>
      <c r="J59" s="345" t="s">
        <v>20</v>
      </c>
      <c r="K59" s="385" t="s">
        <v>164</v>
      </c>
      <c r="L59" s="386"/>
      <c r="N59" s="64" t="s">
        <v>165</v>
      </c>
      <c r="O59" s="58">
        <v>811.4</v>
      </c>
      <c r="P59" s="58">
        <v>45</v>
      </c>
      <c r="Q59" s="59">
        <f t="shared" si="0"/>
        <v>5.5459699285186098E-2</v>
      </c>
    </row>
    <row r="60" spans="1:17">
      <c r="A60" s="106"/>
      <c r="B60" s="106"/>
      <c r="C60" s="106"/>
      <c r="D60" s="106"/>
      <c r="E60" s="106"/>
      <c r="F60" s="106"/>
      <c r="G60" s="106"/>
      <c r="H60" s="106"/>
      <c r="J60" s="345" t="s">
        <v>166</v>
      </c>
      <c r="K60" s="385" t="s">
        <v>164</v>
      </c>
      <c r="L60" s="386"/>
      <c r="N60" s="64" t="s">
        <v>167</v>
      </c>
      <c r="O60" s="58">
        <v>1040</v>
      </c>
      <c r="P60" s="58">
        <v>32</v>
      </c>
      <c r="Q60" s="59">
        <f t="shared" si="0"/>
        <v>3.0769230769230771E-2</v>
      </c>
    </row>
    <row r="61" spans="1:17">
      <c r="A61" s="106"/>
      <c r="B61" s="106"/>
      <c r="C61" s="106"/>
      <c r="D61" s="106"/>
      <c r="E61" s="106"/>
      <c r="F61" s="106"/>
      <c r="G61" s="106"/>
      <c r="H61" s="106"/>
      <c r="J61" s="345" t="s">
        <v>168</v>
      </c>
      <c r="K61" s="385" t="s">
        <v>169</v>
      </c>
      <c r="L61" s="386"/>
      <c r="N61" s="64" t="s">
        <v>170</v>
      </c>
      <c r="O61" s="58">
        <v>1019.6</v>
      </c>
      <c r="P61" s="58">
        <v>41</v>
      </c>
      <c r="Q61" s="59">
        <f t="shared" si="0"/>
        <v>4.0211847783444485E-2</v>
      </c>
    </row>
    <row r="62" spans="1:17">
      <c r="A62" s="106"/>
      <c r="B62" s="106"/>
      <c r="C62" s="106"/>
      <c r="D62" s="106"/>
      <c r="E62" s="106"/>
      <c r="F62" s="106"/>
      <c r="G62" s="106"/>
      <c r="H62" s="106"/>
      <c r="J62" s="345" t="s">
        <v>171</v>
      </c>
      <c r="K62" s="385" t="s">
        <v>172</v>
      </c>
      <c r="L62" s="386"/>
      <c r="N62" s="64" t="s">
        <v>173</v>
      </c>
      <c r="O62" s="58">
        <v>134.19999999999999</v>
      </c>
      <c r="P62" s="58"/>
      <c r="Q62" s="59"/>
    </row>
    <row r="63" spans="1:17">
      <c r="A63" s="106"/>
      <c r="B63" s="106"/>
      <c r="C63" s="106"/>
      <c r="D63" s="106"/>
      <c r="E63" s="106"/>
      <c r="F63" s="106"/>
      <c r="G63" s="106"/>
      <c r="H63" s="106"/>
      <c r="J63" s="344" t="s">
        <v>174</v>
      </c>
      <c r="K63" s="385" t="s">
        <v>175</v>
      </c>
      <c r="L63" s="386"/>
      <c r="N63" s="64" t="s">
        <v>176</v>
      </c>
      <c r="O63" s="58">
        <v>617.79999999999995</v>
      </c>
      <c r="P63" s="58">
        <v>28</v>
      </c>
      <c r="Q63" s="59">
        <f t="shared" si="0"/>
        <v>4.5322110715441892E-2</v>
      </c>
    </row>
    <row r="64" spans="1:17">
      <c r="B64" s="16"/>
      <c r="C64" s="16"/>
      <c r="J64" s="344" t="s">
        <v>177</v>
      </c>
      <c r="K64" s="387" t="s">
        <v>178</v>
      </c>
      <c r="L64" s="388"/>
      <c r="N64" s="64" t="s">
        <v>179</v>
      </c>
      <c r="O64" s="58">
        <v>363.6</v>
      </c>
      <c r="P64" s="58">
        <v>19</v>
      </c>
      <c r="Q64" s="59">
        <f t="shared" si="0"/>
        <v>5.2255225522552254E-2</v>
      </c>
    </row>
    <row r="65" spans="2:17" ht="15.95" customHeight="1">
      <c r="B65" s="16"/>
      <c r="C65" s="16"/>
      <c r="J65" s="344" t="s">
        <v>180</v>
      </c>
      <c r="K65" s="387" t="s">
        <v>181</v>
      </c>
      <c r="L65" s="388"/>
      <c r="N65" s="64" t="s">
        <v>182</v>
      </c>
      <c r="O65" s="58">
        <v>502.6</v>
      </c>
      <c r="P65" s="58">
        <v>42</v>
      </c>
      <c r="Q65" s="59">
        <f t="shared" si="0"/>
        <v>8.3565459610027856E-2</v>
      </c>
    </row>
    <row r="66" spans="2:17" ht="15" customHeight="1">
      <c r="B66" s="16"/>
      <c r="C66" s="16"/>
      <c r="J66" s="344" t="s">
        <v>183</v>
      </c>
      <c r="K66" s="387" t="s">
        <v>184</v>
      </c>
      <c r="L66" s="388"/>
      <c r="N66" s="64" t="s">
        <v>185</v>
      </c>
      <c r="O66" s="58">
        <v>730</v>
      </c>
      <c r="P66" s="58">
        <v>29</v>
      </c>
      <c r="Q66" s="59">
        <f t="shared" si="0"/>
        <v>3.9726027397260277E-2</v>
      </c>
    </row>
    <row r="67" spans="2:17" ht="21" customHeight="1">
      <c r="B67" s="16"/>
      <c r="C67" s="16"/>
      <c r="J67" s="344" t="s">
        <v>186</v>
      </c>
      <c r="K67" s="387" t="s">
        <v>187</v>
      </c>
      <c r="L67" s="388"/>
      <c r="N67" s="64" t="s">
        <v>188</v>
      </c>
      <c r="O67" s="58">
        <v>762.5</v>
      </c>
      <c r="P67" s="58">
        <v>30</v>
      </c>
      <c r="Q67" s="59">
        <f t="shared" si="0"/>
        <v>3.9344262295081971E-2</v>
      </c>
    </row>
    <row r="68" spans="2:17" ht="15" customHeight="1">
      <c r="B68" s="16"/>
      <c r="C68" s="16"/>
      <c r="J68" s="345" t="s">
        <v>189</v>
      </c>
      <c r="K68" s="385" t="s">
        <v>190</v>
      </c>
      <c r="L68" s="386"/>
      <c r="N68" s="64" t="s">
        <v>191</v>
      </c>
      <c r="O68" s="58">
        <v>784.5</v>
      </c>
      <c r="P68" s="58">
        <v>28</v>
      </c>
      <c r="Q68" s="59">
        <f t="shared" si="0"/>
        <v>3.5691523263224986E-2</v>
      </c>
    </row>
    <row r="69" spans="2:17" ht="15" customHeight="1">
      <c r="B69" s="16"/>
      <c r="C69" s="16"/>
      <c r="J69" s="344" t="s">
        <v>192</v>
      </c>
      <c r="K69" s="385" t="s">
        <v>193</v>
      </c>
      <c r="L69" s="386"/>
      <c r="N69" s="64" t="s">
        <v>194</v>
      </c>
      <c r="O69" s="58">
        <v>743</v>
      </c>
      <c r="P69" s="58">
        <v>28</v>
      </c>
      <c r="Q69" s="59">
        <f t="shared" si="0"/>
        <v>3.7685060565275909E-2</v>
      </c>
    </row>
    <row r="70" spans="2:17">
      <c r="B70" s="16"/>
      <c r="C70" s="16"/>
      <c r="J70" s="346" t="s">
        <v>195</v>
      </c>
      <c r="K70" s="383" t="s">
        <v>196</v>
      </c>
      <c r="L70" s="384"/>
      <c r="N70" s="65" t="s">
        <v>197</v>
      </c>
      <c r="O70" s="60">
        <v>836.9</v>
      </c>
      <c r="P70" s="60">
        <v>27</v>
      </c>
      <c r="Q70" s="61">
        <f t="shared" si="0"/>
        <v>3.2261918986736769E-2</v>
      </c>
    </row>
    <row r="71" spans="2:17">
      <c r="B71" s="16"/>
      <c r="C71" s="16"/>
      <c r="J71" s="346" t="s">
        <v>198</v>
      </c>
      <c r="K71" s="383" t="s">
        <v>199</v>
      </c>
      <c r="L71" s="384"/>
      <c r="N71" s="64" t="s">
        <v>200</v>
      </c>
      <c r="O71" s="58">
        <v>815</v>
      </c>
      <c r="P71" s="58">
        <v>47</v>
      </c>
      <c r="Q71" s="59">
        <f t="shared" ref="Q71:Q106" si="1">P71/O71</f>
        <v>5.7668711656441718E-2</v>
      </c>
    </row>
    <row r="72" spans="2:17">
      <c r="B72"/>
      <c r="C72"/>
      <c r="J72" s="346" t="s">
        <v>201</v>
      </c>
      <c r="K72" s="383" t="s">
        <v>202</v>
      </c>
      <c r="L72" s="384"/>
      <c r="N72" s="65" t="s">
        <v>203</v>
      </c>
      <c r="O72" s="60">
        <v>865</v>
      </c>
      <c r="P72" s="60">
        <v>26</v>
      </c>
      <c r="Q72" s="61">
        <f t="shared" si="1"/>
        <v>3.0057803468208091E-2</v>
      </c>
    </row>
    <row r="73" spans="2:17">
      <c r="B73"/>
      <c r="C73"/>
      <c r="J73" s="346" t="s">
        <v>204</v>
      </c>
      <c r="K73" s="383" t="s">
        <v>205</v>
      </c>
      <c r="L73" s="384"/>
      <c r="N73" s="64" t="s">
        <v>206</v>
      </c>
      <c r="O73" s="58">
        <v>887.5</v>
      </c>
      <c r="P73" s="58"/>
      <c r="Q73" s="59"/>
    </row>
    <row r="74" spans="2:17">
      <c r="B74"/>
      <c r="C74"/>
      <c r="J74" s="346" t="s">
        <v>207</v>
      </c>
      <c r="K74" s="383" t="s">
        <v>208</v>
      </c>
      <c r="L74" s="384"/>
      <c r="M74" s="56"/>
      <c r="N74" s="64" t="s">
        <v>209</v>
      </c>
      <c r="O74" s="58">
        <v>1014.1</v>
      </c>
      <c r="P74" s="58"/>
      <c r="Q74" s="59"/>
    </row>
    <row r="75" spans="2:17">
      <c r="B75"/>
      <c r="C75"/>
      <c r="J75" s="346" t="s">
        <v>210</v>
      </c>
      <c r="K75" s="383" t="s">
        <v>211</v>
      </c>
      <c r="L75" s="384"/>
      <c r="N75" s="64" t="s">
        <v>212</v>
      </c>
      <c r="O75" s="58">
        <v>1043.0999999999999</v>
      </c>
      <c r="P75" s="58">
        <v>39</v>
      </c>
      <c r="Q75" s="59">
        <f t="shared" si="1"/>
        <v>3.738855335058959E-2</v>
      </c>
    </row>
    <row r="76" spans="2:17">
      <c r="B76"/>
      <c r="C76"/>
      <c r="J76" s="346" t="s">
        <v>213</v>
      </c>
      <c r="K76" s="383" t="s">
        <v>214</v>
      </c>
      <c r="L76" s="384"/>
      <c r="N76" s="64" t="s">
        <v>215</v>
      </c>
      <c r="O76" s="58">
        <v>255.1</v>
      </c>
      <c r="P76" s="58"/>
      <c r="Q76" s="59"/>
    </row>
    <row r="77" spans="2:17">
      <c r="B77"/>
      <c r="C77"/>
      <c r="J77" s="346" t="s">
        <v>216</v>
      </c>
      <c r="K77" s="383" t="s">
        <v>217</v>
      </c>
      <c r="L77" s="384"/>
      <c r="N77" s="64" t="s">
        <v>218</v>
      </c>
      <c r="O77" s="58">
        <v>470.3</v>
      </c>
      <c r="P77" s="58">
        <v>26</v>
      </c>
      <c r="Q77" s="59">
        <f t="shared" si="1"/>
        <v>5.5283861365086111E-2</v>
      </c>
    </row>
    <row r="78" spans="2:17">
      <c r="B78"/>
      <c r="C78"/>
      <c r="J78" s="346" t="s">
        <v>219</v>
      </c>
      <c r="K78" s="383" t="s">
        <v>220</v>
      </c>
      <c r="L78" s="384"/>
      <c r="N78" s="64" t="s">
        <v>221</v>
      </c>
      <c r="O78" s="58">
        <v>413.6</v>
      </c>
      <c r="P78" s="58"/>
      <c r="Q78" s="59"/>
    </row>
    <row r="79" spans="2:17">
      <c r="B79"/>
      <c r="C79"/>
      <c r="J79" s="346" t="s">
        <v>222</v>
      </c>
      <c r="K79" s="383" t="s">
        <v>223</v>
      </c>
      <c r="L79" s="384"/>
      <c r="N79" s="64" t="s">
        <v>224</v>
      </c>
      <c r="O79" s="58">
        <v>434.9</v>
      </c>
      <c r="P79" s="58"/>
      <c r="Q79" s="59"/>
    </row>
    <row r="80" spans="2:17">
      <c r="B80"/>
      <c r="C80"/>
      <c r="J80" s="346" t="s">
        <v>225</v>
      </c>
      <c r="K80" s="383" t="s">
        <v>226</v>
      </c>
      <c r="L80" s="384"/>
      <c r="N80" s="64" t="s">
        <v>227</v>
      </c>
      <c r="O80" s="58">
        <v>628.29999999999995</v>
      </c>
      <c r="P80" s="58">
        <v>37</v>
      </c>
      <c r="Q80" s="59">
        <f t="shared" si="1"/>
        <v>5.8889065732930131E-2</v>
      </c>
    </row>
    <row r="81" spans="2:17">
      <c r="B81"/>
      <c r="C81"/>
      <c r="J81" s="346" t="s">
        <v>228</v>
      </c>
      <c r="K81" s="383" t="s">
        <v>229</v>
      </c>
      <c r="L81" s="384"/>
      <c r="N81" s="65" t="s">
        <v>230</v>
      </c>
      <c r="O81" s="60">
        <v>735.7</v>
      </c>
      <c r="P81" s="60">
        <v>32</v>
      </c>
      <c r="Q81" s="61">
        <f t="shared" si="1"/>
        <v>4.3495990213402197E-2</v>
      </c>
    </row>
    <row r="82" spans="2:17" ht="15" customHeight="1">
      <c r="B82"/>
      <c r="C82"/>
      <c r="J82" s="346" t="s">
        <v>231</v>
      </c>
      <c r="K82" s="383" t="s">
        <v>232</v>
      </c>
      <c r="L82" s="384"/>
      <c r="N82" s="64" t="s">
        <v>233</v>
      </c>
      <c r="O82" s="58">
        <v>854.4</v>
      </c>
      <c r="P82" s="58">
        <v>30</v>
      </c>
      <c r="Q82" s="59">
        <f t="shared" si="1"/>
        <v>3.51123595505618E-2</v>
      </c>
    </row>
    <row r="83" spans="2:17">
      <c r="B83"/>
      <c r="C83"/>
      <c r="J83" s="346" t="s">
        <v>234</v>
      </c>
      <c r="K83" s="383" t="s">
        <v>235</v>
      </c>
      <c r="L83" s="384"/>
      <c r="N83" s="65" t="s">
        <v>236</v>
      </c>
      <c r="O83" s="60">
        <v>431.9</v>
      </c>
      <c r="P83" s="60"/>
      <c r="Q83" s="61"/>
    </row>
    <row r="84" spans="2:17">
      <c r="B84"/>
      <c r="C84"/>
      <c r="J84" s="346" t="s">
        <v>237</v>
      </c>
      <c r="K84" s="383" t="s">
        <v>238</v>
      </c>
      <c r="L84" s="384"/>
      <c r="N84" s="64" t="s">
        <v>239</v>
      </c>
      <c r="O84" s="58">
        <v>321.5</v>
      </c>
      <c r="P84" s="58"/>
      <c r="Q84" s="59"/>
    </row>
    <row r="85" spans="2:17" ht="15" customHeight="1">
      <c r="B85"/>
      <c r="C85"/>
      <c r="J85" s="346" t="s">
        <v>240</v>
      </c>
      <c r="K85" s="383" t="s">
        <v>241</v>
      </c>
      <c r="L85" s="384"/>
      <c r="N85" s="64" t="s">
        <v>242</v>
      </c>
      <c r="O85" s="58">
        <v>186</v>
      </c>
      <c r="P85" s="58"/>
      <c r="Q85" s="59"/>
    </row>
    <row r="86" spans="2:17">
      <c r="B86"/>
      <c r="C86"/>
      <c r="J86" s="346" t="s">
        <v>243</v>
      </c>
      <c r="K86" s="383" t="s">
        <v>244</v>
      </c>
      <c r="L86" s="384"/>
      <c r="N86" s="65" t="s">
        <v>245</v>
      </c>
      <c r="O86" s="60">
        <v>402.6</v>
      </c>
      <c r="P86" s="60"/>
      <c r="Q86" s="61"/>
    </row>
    <row r="87" spans="2:17" ht="15" customHeight="1">
      <c r="B87"/>
      <c r="C87"/>
      <c r="J87" s="346" t="s">
        <v>246</v>
      </c>
      <c r="K87" s="383" t="s">
        <v>247</v>
      </c>
      <c r="L87" s="384"/>
      <c r="N87" s="64" t="s">
        <v>248</v>
      </c>
      <c r="O87" s="58">
        <v>552</v>
      </c>
      <c r="P87" s="58">
        <v>32</v>
      </c>
      <c r="Q87" s="59">
        <f t="shared" si="1"/>
        <v>5.7971014492753624E-2</v>
      </c>
    </row>
    <row r="88" spans="2:17">
      <c r="B88"/>
      <c r="C88"/>
      <c r="J88" s="346" t="s">
        <v>249</v>
      </c>
      <c r="K88" s="383" t="s">
        <v>250</v>
      </c>
      <c r="L88" s="384"/>
      <c r="N88" s="65" t="s">
        <v>251</v>
      </c>
      <c r="O88" s="60">
        <v>588.9</v>
      </c>
      <c r="P88" s="60">
        <v>27</v>
      </c>
      <c r="Q88" s="61">
        <f t="shared" si="1"/>
        <v>4.5848191543555787E-2</v>
      </c>
    </row>
    <row r="89" spans="2:17">
      <c r="B89"/>
      <c r="C89"/>
      <c r="J89" s="346" t="s">
        <v>252</v>
      </c>
      <c r="K89" s="383" t="s">
        <v>253</v>
      </c>
      <c r="L89" s="384"/>
      <c r="N89" s="64" t="s">
        <v>254</v>
      </c>
      <c r="O89" s="58">
        <v>583.4</v>
      </c>
      <c r="P89" s="58">
        <v>36</v>
      </c>
      <c r="Q89" s="59">
        <f t="shared" si="1"/>
        <v>6.1707233459033256E-2</v>
      </c>
    </row>
    <row r="90" spans="2:17">
      <c r="B90"/>
      <c r="C90"/>
      <c r="J90" s="346" t="s">
        <v>255</v>
      </c>
      <c r="K90" s="383" t="s">
        <v>256</v>
      </c>
      <c r="L90" s="384"/>
      <c r="N90" s="64" t="s">
        <v>257</v>
      </c>
      <c r="O90" s="58">
        <v>697.1</v>
      </c>
      <c r="P90" s="58">
        <v>36</v>
      </c>
      <c r="Q90" s="59">
        <f t="shared" si="1"/>
        <v>5.1642519007316021E-2</v>
      </c>
    </row>
    <row r="91" spans="2:17">
      <c r="B91"/>
      <c r="C91"/>
      <c r="J91" s="346" t="s">
        <v>258</v>
      </c>
      <c r="K91" s="383" t="s">
        <v>259</v>
      </c>
      <c r="L91" s="384"/>
      <c r="N91" s="65" t="s">
        <v>260</v>
      </c>
      <c r="O91" s="60">
        <v>48.8</v>
      </c>
      <c r="P91" s="60"/>
      <c r="Q91" s="61"/>
    </row>
    <row r="92" spans="2:17">
      <c r="B92"/>
      <c r="C92"/>
      <c r="J92" s="346" t="s">
        <v>261</v>
      </c>
      <c r="K92" s="383" t="s">
        <v>262</v>
      </c>
      <c r="L92" s="384"/>
      <c r="N92" s="64" t="s">
        <v>263</v>
      </c>
      <c r="O92" s="58">
        <v>347.5</v>
      </c>
      <c r="P92" s="58"/>
      <c r="Q92" s="59"/>
    </row>
    <row r="93" spans="2:17">
      <c r="B93"/>
      <c r="C93"/>
      <c r="J93" s="346" t="s">
        <v>264</v>
      </c>
      <c r="K93" s="383" t="s">
        <v>265</v>
      </c>
      <c r="L93" s="384"/>
      <c r="N93" s="64" t="s">
        <v>266</v>
      </c>
      <c r="O93" s="58">
        <v>405</v>
      </c>
      <c r="P93" s="58"/>
      <c r="Q93" s="59"/>
    </row>
    <row r="94" spans="2:17">
      <c r="B94"/>
      <c r="C94"/>
      <c r="J94" s="346" t="s">
        <v>267</v>
      </c>
      <c r="K94" s="383" t="s">
        <v>268</v>
      </c>
      <c r="L94" s="384"/>
      <c r="N94" s="64" t="s">
        <v>269</v>
      </c>
      <c r="O94" s="58">
        <v>355</v>
      </c>
      <c r="P94" s="58"/>
      <c r="Q94" s="59"/>
    </row>
    <row r="95" spans="2:17" ht="15" customHeight="1">
      <c r="B95"/>
      <c r="C95"/>
      <c r="J95" s="346" t="s">
        <v>270</v>
      </c>
      <c r="K95" s="383" t="s">
        <v>271</v>
      </c>
      <c r="L95" s="384"/>
      <c r="N95" s="64" t="s">
        <v>272</v>
      </c>
      <c r="O95" s="58">
        <v>373</v>
      </c>
      <c r="P95" s="58"/>
      <c r="Q95" s="59"/>
    </row>
    <row r="96" spans="2:17">
      <c r="B96"/>
      <c r="C96"/>
      <c r="J96" s="346" t="s">
        <v>273</v>
      </c>
      <c r="K96" s="383" t="s">
        <v>274</v>
      </c>
      <c r="L96" s="384"/>
      <c r="N96" s="64" t="s">
        <v>275</v>
      </c>
      <c r="O96" s="58">
        <v>511.8</v>
      </c>
      <c r="P96" s="58"/>
      <c r="Q96" s="59"/>
    </row>
    <row r="97" spans="2:17">
      <c r="B97"/>
      <c r="C97"/>
      <c r="J97" s="346" t="s">
        <v>276</v>
      </c>
      <c r="K97" s="383" t="s">
        <v>277</v>
      </c>
      <c r="L97" s="384"/>
      <c r="N97" s="65" t="s">
        <v>278</v>
      </c>
      <c r="O97" s="60">
        <v>710.6</v>
      </c>
      <c r="P97" s="60">
        <v>38</v>
      </c>
      <c r="Q97" s="61">
        <f t="shared" si="1"/>
        <v>5.3475935828877004E-2</v>
      </c>
    </row>
    <row r="98" spans="2:17">
      <c r="B98"/>
      <c r="C98"/>
      <c r="J98" s="346" t="s">
        <v>279</v>
      </c>
      <c r="K98" s="383" t="s">
        <v>280</v>
      </c>
      <c r="L98" s="384"/>
      <c r="N98" s="64" t="s">
        <v>281</v>
      </c>
      <c r="O98" s="58">
        <v>262.39999999999998</v>
      </c>
      <c r="P98" s="58"/>
      <c r="Q98" s="59"/>
    </row>
    <row r="99" spans="2:17">
      <c r="B99"/>
      <c r="C99"/>
      <c r="J99" s="346" t="s">
        <v>282</v>
      </c>
      <c r="K99" s="383" t="s">
        <v>283</v>
      </c>
      <c r="L99" s="384"/>
      <c r="N99" s="64" t="s">
        <v>284</v>
      </c>
      <c r="O99" s="58">
        <v>415.1</v>
      </c>
      <c r="P99" s="58">
        <v>20</v>
      </c>
      <c r="Q99" s="59">
        <f t="shared" si="1"/>
        <v>4.8181161165984095E-2</v>
      </c>
    </row>
    <row r="100" spans="2:17">
      <c r="B100"/>
      <c r="C100"/>
      <c r="J100" s="346" t="s">
        <v>285</v>
      </c>
      <c r="K100" s="383" t="s">
        <v>286</v>
      </c>
      <c r="L100" s="384"/>
      <c r="N100" s="64" t="s">
        <v>287</v>
      </c>
      <c r="O100" s="58">
        <v>477.9</v>
      </c>
      <c r="P100" s="58">
        <v>27</v>
      </c>
      <c r="Q100" s="59">
        <f t="shared" si="1"/>
        <v>5.6497175141242938E-2</v>
      </c>
    </row>
    <row r="101" spans="2:17">
      <c r="B101"/>
      <c r="C101"/>
      <c r="J101" s="346" t="s">
        <v>288</v>
      </c>
      <c r="K101" s="383" t="s">
        <v>289</v>
      </c>
      <c r="L101" s="384"/>
      <c r="N101" s="64" t="s">
        <v>290</v>
      </c>
      <c r="O101" s="58">
        <v>462.4</v>
      </c>
      <c r="P101" s="58"/>
      <c r="Q101" s="59"/>
    </row>
    <row r="102" spans="2:17">
      <c r="B102"/>
      <c r="C102"/>
      <c r="J102" s="346" t="s">
        <v>291</v>
      </c>
      <c r="K102" s="383" t="s">
        <v>292</v>
      </c>
      <c r="L102" s="384"/>
      <c r="N102" s="64" t="s">
        <v>293</v>
      </c>
      <c r="O102" s="58">
        <v>520.9</v>
      </c>
      <c r="P102" s="58"/>
      <c r="Q102" s="59"/>
    </row>
    <row r="103" spans="2:17" ht="15.75" thickBot="1">
      <c r="B103"/>
      <c r="C103"/>
      <c r="J103" s="347" t="s">
        <v>294</v>
      </c>
      <c r="K103" s="449" t="s">
        <v>295</v>
      </c>
      <c r="L103" s="450"/>
      <c r="N103" s="64" t="s">
        <v>296</v>
      </c>
      <c r="O103" s="58">
        <v>594.70000000000005</v>
      </c>
      <c r="P103" s="58"/>
      <c r="Q103" s="59"/>
    </row>
    <row r="104" spans="2:17">
      <c r="B104"/>
      <c r="C104"/>
      <c r="J104" s="38"/>
      <c r="N104" s="64" t="s">
        <v>297</v>
      </c>
      <c r="O104" s="58">
        <v>625.79999999999995</v>
      </c>
      <c r="P104" s="58">
        <v>35</v>
      </c>
      <c r="Q104" s="59">
        <f t="shared" si="1"/>
        <v>5.5928411633109625E-2</v>
      </c>
    </row>
    <row r="105" spans="2:17">
      <c r="B105"/>
      <c r="C105"/>
      <c r="J105" s="38"/>
      <c r="N105" s="65" t="s">
        <v>298</v>
      </c>
      <c r="O105" s="60">
        <v>690.4</v>
      </c>
      <c r="P105" s="60">
        <v>26</v>
      </c>
      <c r="Q105" s="61">
        <f t="shared" si="1"/>
        <v>3.7659327925840091E-2</v>
      </c>
    </row>
    <row r="106" spans="2:17">
      <c r="B106" s="16"/>
      <c r="C106" s="16"/>
      <c r="J106" s="38"/>
      <c r="N106" s="64" t="s">
        <v>299</v>
      </c>
      <c r="O106" s="58">
        <v>419.1</v>
      </c>
      <c r="P106" s="58">
        <v>39</v>
      </c>
      <c r="Q106" s="59">
        <f t="shared" si="1"/>
        <v>9.3056549749463133E-2</v>
      </c>
    </row>
    <row r="107" spans="2:17">
      <c r="B107" s="16"/>
      <c r="C107" s="16"/>
      <c r="J107" s="38"/>
      <c r="N107" s="64" t="s">
        <v>300</v>
      </c>
      <c r="O107" s="58">
        <v>481.9</v>
      </c>
      <c r="P107" s="58"/>
      <c r="Q107" s="59"/>
    </row>
    <row r="108" spans="2:17">
      <c r="B108" s="16"/>
      <c r="C108" s="16"/>
      <c r="J108" s="38"/>
      <c r="N108" s="64" t="s">
        <v>301</v>
      </c>
      <c r="O108" s="58">
        <v>512.4</v>
      </c>
      <c r="P108" s="58"/>
      <c r="Q108" s="59"/>
    </row>
    <row r="109" spans="2:17">
      <c r="B109" s="16"/>
      <c r="C109" s="16"/>
      <c r="J109" s="38"/>
      <c r="N109" s="64" t="s">
        <v>302</v>
      </c>
      <c r="O109" s="58">
        <v>503.2</v>
      </c>
      <c r="P109" s="58"/>
      <c r="Q109" s="59"/>
    </row>
    <row r="110" spans="2:17">
      <c r="B110" s="16"/>
      <c r="C110" s="16"/>
      <c r="J110" s="38"/>
      <c r="N110" s="64" t="s">
        <v>303</v>
      </c>
      <c r="O110" s="58">
        <v>570.29999999999995</v>
      </c>
      <c r="P110" s="58"/>
      <c r="Q110" s="59"/>
    </row>
    <row r="111" spans="2:17">
      <c r="B111" s="16"/>
      <c r="C111" s="16"/>
      <c r="J111" s="38"/>
      <c r="N111" s="64" t="s">
        <v>304</v>
      </c>
      <c r="O111" s="58">
        <v>419.1</v>
      </c>
      <c r="P111" s="58"/>
      <c r="Q111" s="59"/>
    </row>
    <row r="112" spans="2:17">
      <c r="B112" s="16"/>
      <c r="C112" s="16"/>
      <c r="J112" s="38"/>
      <c r="N112" s="64" t="s">
        <v>305</v>
      </c>
      <c r="O112" s="58">
        <v>203.1</v>
      </c>
      <c r="P112" s="58"/>
      <c r="Q112" s="59"/>
    </row>
    <row r="113" spans="2:17">
      <c r="B113" s="16"/>
      <c r="C113" s="16"/>
      <c r="J113" s="38"/>
      <c r="N113" s="64" t="s">
        <v>306</v>
      </c>
      <c r="O113" s="58">
        <v>389.2</v>
      </c>
      <c r="P113" s="58"/>
      <c r="Q113" s="59"/>
    </row>
    <row r="114" spans="2:17" ht="15.75" thickBot="1">
      <c r="B114" s="16"/>
      <c r="C114" s="16"/>
      <c r="J114" s="38"/>
      <c r="N114" s="66" t="s">
        <v>307</v>
      </c>
      <c r="O114" s="62">
        <v>434.3</v>
      </c>
      <c r="P114" s="62"/>
      <c r="Q114" s="63"/>
    </row>
    <row r="115" spans="2:17">
      <c r="B115" s="16"/>
      <c r="C115" s="16"/>
      <c r="J115" s="38"/>
    </row>
    <row r="116" spans="2:17">
      <c r="B116" s="16"/>
      <c r="C116" s="16"/>
      <c r="J116" s="38"/>
    </row>
    <row r="117" spans="2:17">
      <c r="B117" s="16"/>
      <c r="C117" s="16"/>
      <c r="J117" s="38"/>
    </row>
    <row r="118" spans="2:17">
      <c r="B118" s="16"/>
      <c r="C118" s="16"/>
      <c r="J118" s="38"/>
    </row>
    <row r="119" spans="2:17">
      <c r="B119" s="16"/>
      <c r="C119" s="16"/>
      <c r="J119" s="38"/>
    </row>
    <row r="120" spans="2:17">
      <c r="B120" s="16"/>
      <c r="C120" s="16"/>
      <c r="J120" s="38"/>
    </row>
    <row r="121" spans="2:17" ht="15" customHeight="1">
      <c r="B121" s="16"/>
      <c r="C121" s="16"/>
      <c r="J121" s="38"/>
    </row>
    <row r="122" spans="2:17">
      <c r="B122" s="16"/>
      <c r="C122" s="16"/>
      <c r="J122" s="38"/>
    </row>
    <row r="123" spans="2:17">
      <c r="B123" s="16"/>
      <c r="C123" s="16"/>
      <c r="J123" s="38"/>
    </row>
    <row r="124" spans="2:17">
      <c r="B124" s="16"/>
      <c r="C124" s="16"/>
      <c r="J124" s="38"/>
    </row>
    <row r="125" spans="2:17" ht="15" customHeight="1">
      <c r="B125" s="16"/>
      <c r="C125" s="16"/>
      <c r="J125" s="38"/>
    </row>
    <row r="126" spans="2:17">
      <c r="B126" s="16"/>
      <c r="C126" s="16"/>
      <c r="J126" s="38"/>
    </row>
    <row r="127" spans="2:17">
      <c r="B127" s="16"/>
      <c r="C127" s="16"/>
      <c r="J127" s="38"/>
    </row>
    <row r="128" spans="2:17">
      <c r="B128" s="16"/>
      <c r="C128" s="16"/>
      <c r="J128" s="38"/>
    </row>
    <row r="129" spans="2:10">
      <c r="B129" s="16"/>
      <c r="C129" s="16"/>
      <c r="J129" s="38"/>
    </row>
    <row r="130" spans="2:10" ht="15" customHeight="1">
      <c r="B130" s="16"/>
      <c r="C130" s="16"/>
      <c r="J130" s="38"/>
    </row>
    <row r="131" spans="2:10">
      <c r="B131" s="16"/>
      <c r="C131" s="16"/>
      <c r="J131" s="38"/>
    </row>
    <row r="132" spans="2:10">
      <c r="B132" s="16"/>
      <c r="C132" s="16"/>
      <c r="J132" s="38"/>
    </row>
    <row r="133" spans="2:10" ht="15" customHeight="1">
      <c r="B133" s="16"/>
      <c r="C133" s="16"/>
      <c r="J133" s="38"/>
    </row>
    <row r="134" spans="2:10">
      <c r="B134" s="16"/>
      <c r="C134" s="16"/>
      <c r="J134" s="38"/>
    </row>
    <row r="135" spans="2:10">
      <c r="B135" s="16"/>
      <c r="C135" s="16"/>
      <c r="J135" s="38"/>
    </row>
    <row r="136" spans="2:10">
      <c r="B136" s="16"/>
      <c r="C136" s="16"/>
      <c r="J136" s="38"/>
    </row>
    <row r="137" spans="2:10">
      <c r="B137" s="16"/>
      <c r="C137" s="16"/>
      <c r="J137" s="38"/>
    </row>
    <row r="138" spans="2:10">
      <c r="B138" s="16"/>
      <c r="C138" s="16"/>
      <c r="J138" s="38"/>
    </row>
    <row r="139" spans="2:10" ht="15" customHeight="1">
      <c r="B139" s="16"/>
      <c r="C139" s="16"/>
      <c r="J139" s="38"/>
    </row>
    <row r="140" spans="2:10">
      <c r="B140" s="16"/>
      <c r="C140" s="16"/>
      <c r="J140" s="38"/>
    </row>
    <row r="141" spans="2:10">
      <c r="B141" s="16"/>
      <c r="C141" s="16"/>
      <c r="J141" s="38"/>
    </row>
    <row r="142" spans="2:10" ht="15" customHeight="1">
      <c r="B142" s="16"/>
      <c r="C142" s="16"/>
      <c r="J142" s="38"/>
    </row>
    <row r="143" spans="2:10">
      <c r="B143" s="16"/>
      <c r="C143" s="16"/>
      <c r="J143" s="38"/>
    </row>
    <row r="144" spans="2:10">
      <c r="B144" s="16"/>
      <c r="C144" s="16"/>
      <c r="J144" s="38"/>
    </row>
    <row r="145" spans="2:10">
      <c r="B145" s="16"/>
      <c r="C145" s="16"/>
      <c r="J145" s="38"/>
    </row>
    <row r="146" spans="2:10">
      <c r="B146" s="16"/>
      <c r="C146" s="16"/>
      <c r="J146" s="38"/>
    </row>
    <row r="147" spans="2:10">
      <c r="B147" s="16"/>
      <c r="C147" s="16"/>
      <c r="J147" s="38"/>
    </row>
    <row r="148" spans="2:10" ht="15" customHeight="1">
      <c r="B148" s="16"/>
      <c r="C148" s="16"/>
      <c r="J148" s="38"/>
    </row>
    <row r="149" spans="2:10">
      <c r="B149" s="16"/>
      <c r="C149" s="16"/>
      <c r="J149" s="38"/>
    </row>
    <row r="150" spans="2:10">
      <c r="B150" s="16"/>
      <c r="C150" s="16"/>
      <c r="J150" s="38"/>
    </row>
    <row r="151" spans="2:10">
      <c r="B151" s="16"/>
      <c r="C151" s="16"/>
      <c r="J151" s="38"/>
    </row>
    <row r="152" spans="2:10">
      <c r="B152" s="16"/>
      <c r="C152" s="16"/>
      <c r="J152" s="38"/>
    </row>
    <row r="153" spans="2:10">
      <c r="B153" s="16"/>
      <c r="C153" s="16"/>
      <c r="J153" s="38"/>
    </row>
    <row r="154" spans="2:10">
      <c r="B154" s="16"/>
      <c r="C154" s="16"/>
      <c r="J154" s="38"/>
    </row>
    <row r="155" spans="2:10">
      <c r="B155" s="16"/>
      <c r="C155" s="16"/>
      <c r="J155" s="38"/>
    </row>
    <row r="156" spans="2:10" ht="15" customHeight="1">
      <c r="B156" s="16"/>
      <c r="C156" s="16"/>
      <c r="J156" s="38"/>
    </row>
    <row r="157" spans="2:10">
      <c r="B157" s="16"/>
      <c r="C157" s="16"/>
      <c r="J157" s="38"/>
    </row>
    <row r="158" spans="2:10">
      <c r="B158" s="16"/>
      <c r="C158" s="16"/>
      <c r="J158" s="38"/>
    </row>
    <row r="159" spans="2:10">
      <c r="B159" s="16"/>
      <c r="C159" s="16"/>
      <c r="J159" s="38"/>
    </row>
    <row r="160" spans="2:10" ht="15" customHeight="1">
      <c r="B160" s="16"/>
      <c r="C160" s="16"/>
      <c r="J160" s="38"/>
    </row>
    <row r="161" spans="2:10">
      <c r="B161" s="16"/>
      <c r="C161" s="16"/>
      <c r="J161" s="38"/>
    </row>
    <row r="162" spans="2:10">
      <c r="B162" s="16"/>
      <c r="C162" s="16"/>
      <c r="J162" s="38"/>
    </row>
    <row r="163" spans="2:10">
      <c r="B163" s="16"/>
      <c r="C163" s="16"/>
      <c r="J163" s="38"/>
    </row>
    <row r="164" spans="2:10">
      <c r="B164" s="16"/>
      <c r="C164" s="16"/>
      <c r="J164" s="38"/>
    </row>
    <row r="165" spans="2:10">
      <c r="B165" s="16"/>
      <c r="C165" s="16"/>
      <c r="J165" s="38"/>
    </row>
    <row r="166" spans="2:10">
      <c r="B166" s="16"/>
      <c r="C166" s="16"/>
      <c r="J166" s="38"/>
    </row>
    <row r="167" spans="2:10">
      <c r="B167" s="16"/>
      <c r="C167" s="16"/>
      <c r="J167" s="38"/>
    </row>
    <row r="168" spans="2:10">
      <c r="B168" s="16"/>
      <c r="C168" s="16"/>
      <c r="J168" s="38"/>
    </row>
    <row r="169" spans="2:10">
      <c r="B169" s="16"/>
      <c r="C169" s="16"/>
      <c r="J169" s="38"/>
    </row>
    <row r="170" spans="2:10">
      <c r="B170" s="16"/>
      <c r="C170" s="16"/>
      <c r="J170" s="38"/>
    </row>
    <row r="171" spans="2:10">
      <c r="B171" s="16"/>
      <c r="C171" s="16"/>
      <c r="J171" s="38"/>
    </row>
    <row r="172" spans="2:10">
      <c r="B172" s="16"/>
      <c r="C172" s="16"/>
      <c r="J172" s="38"/>
    </row>
    <row r="173" spans="2:10">
      <c r="B173" s="16"/>
      <c r="C173" s="16"/>
      <c r="J173" s="38"/>
    </row>
    <row r="174" spans="2:10" ht="15" customHeight="1">
      <c r="B174" s="16"/>
      <c r="C174" s="16"/>
      <c r="J174" s="38"/>
    </row>
    <row r="175" spans="2:10">
      <c r="B175" s="16"/>
      <c r="C175" s="16"/>
      <c r="J175" s="38"/>
    </row>
    <row r="176" spans="2:10">
      <c r="B176" s="16"/>
      <c r="C176" s="16"/>
      <c r="J176" s="38"/>
    </row>
    <row r="177" spans="2:10" ht="15" customHeight="1">
      <c r="B177" s="16"/>
      <c r="C177" s="16"/>
      <c r="J177" s="38"/>
    </row>
    <row r="178" spans="2:10">
      <c r="B178" s="16"/>
      <c r="C178" s="16"/>
      <c r="J178" s="38"/>
    </row>
    <row r="179" spans="2:10">
      <c r="B179" s="16"/>
      <c r="C179" s="16"/>
      <c r="J179" s="38"/>
    </row>
    <row r="180" spans="2:10">
      <c r="B180" s="16"/>
      <c r="C180" s="16"/>
      <c r="J180" s="38"/>
    </row>
    <row r="181" spans="2:10">
      <c r="B181" s="16"/>
      <c r="C181" s="16"/>
      <c r="J181" s="38"/>
    </row>
    <row r="182" spans="2:10" ht="15" customHeight="1">
      <c r="B182" s="16"/>
      <c r="C182" s="16"/>
      <c r="J182" s="38"/>
    </row>
    <row r="183" spans="2:10">
      <c r="B183" s="16"/>
      <c r="C183" s="16"/>
      <c r="J183" s="38"/>
    </row>
    <row r="184" spans="2:10">
      <c r="B184" s="16"/>
      <c r="C184" s="16"/>
      <c r="J184" s="38"/>
    </row>
    <row r="185" spans="2:10">
      <c r="B185" s="16"/>
      <c r="C185" s="16"/>
      <c r="J185" s="38"/>
    </row>
    <row r="186" spans="2:10">
      <c r="B186" s="16"/>
      <c r="C186" s="16"/>
      <c r="J186" s="38"/>
    </row>
    <row r="187" spans="2:10" ht="15" customHeight="1">
      <c r="B187" s="16"/>
      <c r="C187" s="16"/>
      <c r="J187" s="38"/>
    </row>
    <row r="188" spans="2:10">
      <c r="B188" s="16"/>
      <c r="C188" s="16"/>
      <c r="J188" s="38"/>
    </row>
    <row r="189" spans="2:10" ht="15" customHeight="1">
      <c r="B189" s="16"/>
      <c r="C189" s="16"/>
      <c r="J189" s="38"/>
    </row>
    <row r="190" spans="2:10">
      <c r="B190" s="16"/>
      <c r="C190" s="16"/>
      <c r="J190" s="38"/>
    </row>
    <row r="191" spans="2:10" ht="15" customHeight="1">
      <c r="B191" s="16"/>
      <c r="C191" s="16"/>
      <c r="J191" s="38"/>
    </row>
    <row r="192" spans="2:10">
      <c r="B192" s="16"/>
      <c r="C192" s="16"/>
      <c r="J192" s="38"/>
    </row>
    <row r="193" spans="2:10">
      <c r="B193" s="16"/>
      <c r="C193" s="16"/>
      <c r="J193" s="38"/>
    </row>
    <row r="194" spans="2:10" ht="15" customHeight="1">
      <c r="B194" s="16"/>
      <c r="C194" s="16"/>
      <c r="J194" s="38"/>
    </row>
    <row r="195" spans="2:10">
      <c r="B195" s="16"/>
      <c r="C195" s="16"/>
      <c r="J195" s="38"/>
    </row>
    <row r="196" spans="2:10">
      <c r="B196" s="16"/>
      <c r="C196" s="16"/>
      <c r="J196" s="38"/>
    </row>
    <row r="197" spans="2:10" ht="15" customHeight="1">
      <c r="B197" s="16"/>
      <c r="C197" s="16"/>
      <c r="J197" s="38"/>
    </row>
    <row r="198" spans="2:10">
      <c r="B198" s="16"/>
      <c r="C198" s="16"/>
      <c r="J198" s="38"/>
    </row>
    <row r="199" spans="2:10">
      <c r="B199" s="16"/>
      <c r="C199" s="16"/>
      <c r="J199" s="38"/>
    </row>
    <row r="200" spans="2:10">
      <c r="B200" s="16"/>
      <c r="C200" s="16"/>
      <c r="J200" s="38"/>
    </row>
    <row r="201" spans="2:10">
      <c r="B201" s="16"/>
      <c r="C201" s="16"/>
      <c r="J201" s="38"/>
    </row>
    <row r="202" spans="2:10" ht="15" customHeight="1">
      <c r="B202" s="16"/>
      <c r="C202" s="16"/>
      <c r="J202" s="38"/>
    </row>
    <row r="203" spans="2:10">
      <c r="B203" s="16"/>
      <c r="C203" s="16"/>
      <c r="J203" s="38"/>
    </row>
    <row r="204" spans="2:10">
      <c r="B204" s="16"/>
      <c r="C204" s="16"/>
      <c r="J204" s="38"/>
    </row>
    <row r="205" spans="2:10">
      <c r="B205" s="16"/>
      <c r="C205" s="16"/>
      <c r="J205" s="38"/>
    </row>
    <row r="206" spans="2:10">
      <c r="B206" s="16"/>
      <c r="C206" s="16"/>
      <c r="J206" s="38"/>
    </row>
    <row r="207" spans="2:10">
      <c r="B207" s="16"/>
      <c r="C207" s="16"/>
      <c r="J207" s="38"/>
    </row>
    <row r="208" spans="2:10">
      <c r="B208" s="16"/>
      <c r="C208" s="16"/>
      <c r="J208" s="38"/>
    </row>
    <row r="209" spans="2:10" ht="15" customHeight="1">
      <c r="B209" s="16"/>
      <c r="C209" s="16"/>
      <c r="J209" s="38"/>
    </row>
    <row r="210" spans="2:10">
      <c r="B210" s="16"/>
      <c r="C210" s="16"/>
      <c r="J210" s="38"/>
    </row>
    <row r="211" spans="2:10" ht="15" customHeight="1">
      <c r="B211" s="16"/>
      <c r="C211" s="16"/>
      <c r="J211" s="38"/>
    </row>
    <row r="212" spans="2:10">
      <c r="B212" s="16"/>
      <c r="C212" s="16"/>
      <c r="J212" s="38"/>
    </row>
    <row r="213" spans="2:10">
      <c r="B213" s="16"/>
      <c r="C213" s="16"/>
      <c r="J213" s="38"/>
    </row>
    <row r="214" spans="2:10">
      <c r="B214" s="16"/>
      <c r="C214" s="16"/>
      <c r="J214" s="38"/>
    </row>
    <row r="215" spans="2:10">
      <c r="B215" s="16"/>
      <c r="C215" s="16"/>
      <c r="J215" s="38"/>
    </row>
    <row r="216" spans="2:10" ht="15" customHeight="1">
      <c r="B216" s="16"/>
      <c r="C216" s="16"/>
      <c r="J216" s="38"/>
    </row>
    <row r="217" spans="2:10">
      <c r="B217" s="16"/>
      <c r="C217" s="16"/>
      <c r="J217" s="38"/>
    </row>
    <row r="218" spans="2:10">
      <c r="B218" s="16"/>
      <c r="C218" s="16"/>
      <c r="J218" s="38"/>
    </row>
    <row r="219" spans="2:10">
      <c r="B219" s="16"/>
      <c r="C219" s="16"/>
      <c r="J219" s="38"/>
    </row>
    <row r="220" spans="2:10">
      <c r="B220" s="16"/>
      <c r="C220" s="16"/>
      <c r="J220" s="38"/>
    </row>
    <row r="221" spans="2:10">
      <c r="B221" s="16"/>
      <c r="C221" s="16"/>
      <c r="J221" s="38"/>
    </row>
    <row r="222" spans="2:10">
      <c r="B222" s="16"/>
      <c r="C222" s="16"/>
      <c r="J222" s="38"/>
    </row>
    <row r="223" spans="2:10">
      <c r="B223" s="16"/>
      <c r="C223" s="16"/>
      <c r="J223" s="38"/>
    </row>
    <row r="224" spans="2:10">
      <c r="B224" s="16"/>
      <c r="C224" s="16"/>
      <c r="J224" s="38"/>
    </row>
    <row r="225" spans="2:10">
      <c r="B225" s="16"/>
      <c r="C225" s="16"/>
      <c r="J225" s="38"/>
    </row>
    <row r="226" spans="2:10">
      <c r="B226" s="16"/>
      <c r="C226" s="16"/>
      <c r="J226" s="38"/>
    </row>
    <row r="227" spans="2:10">
      <c r="B227" s="16"/>
      <c r="C227" s="16"/>
      <c r="J227" s="38"/>
    </row>
    <row r="228" spans="2:10">
      <c r="B228" s="16"/>
      <c r="C228" s="16"/>
      <c r="J228" s="38"/>
    </row>
    <row r="229" spans="2:10">
      <c r="B229" s="16"/>
      <c r="C229" s="16"/>
      <c r="J229" s="38"/>
    </row>
    <row r="230" spans="2:10">
      <c r="B230" s="16"/>
      <c r="C230" s="16"/>
      <c r="J230" s="38"/>
    </row>
    <row r="231" spans="2:10" ht="15" customHeight="1">
      <c r="B231" s="16"/>
      <c r="C231" s="16"/>
      <c r="J231" s="38"/>
    </row>
    <row r="232" spans="2:10">
      <c r="B232" s="16"/>
      <c r="C232" s="16"/>
      <c r="J232" s="38"/>
    </row>
    <row r="233" spans="2:10">
      <c r="B233" s="16"/>
      <c r="C233" s="16"/>
      <c r="J233" s="38"/>
    </row>
    <row r="234" spans="2:10">
      <c r="B234" s="16"/>
      <c r="C234" s="16"/>
      <c r="J234" s="38"/>
    </row>
    <row r="235" spans="2:10" ht="15" customHeight="1">
      <c r="B235" s="16"/>
      <c r="C235" s="16"/>
      <c r="J235" s="38"/>
    </row>
    <row r="236" spans="2:10">
      <c r="B236" s="16"/>
      <c r="C236" s="16"/>
      <c r="J236" s="38"/>
    </row>
    <row r="237" spans="2:10">
      <c r="B237" s="16"/>
      <c r="C237" s="16"/>
      <c r="J237" s="38"/>
    </row>
    <row r="238" spans="2:10">
      <c r="B238" s="16"/>
      <c r="C238" s="16"/>
      <c r="J238" s="38"/>
    </row>
    <row r="239" spans="2:10">
      <c r="B239" s="16"/>
      <c r="C239" s="16"/>
      <c r="J239" s="38"/>
    </row>
    <row r="240" spans="2:10">
      <c r="B240" s="16"/>
      <c r="C240" s="16"/>
      <c r="J240" s="38"/>
    </row>
    <row r="241" spans="2:10">
      <c r="B241" s="16"/>
      <c r="C241" s="16"/>
      <c r="J241" s="38"/>
    </row>
    <row r="242" spans="2:10">
      <c r="B242" s="16"/>
      <c r="C242" s="16"/>
      <c r="J242" s="38"/>
    </row>
    <row r="243" spans="2:10">
      <c r="B243" s="16"/>
      <c r="C243" s="16"/>
      <c r="J243" s="38"/>
    </row>
    <row r="244" spans="2:10">
      <c r="B244" s="16"/>
      <c r="C244" s="16"/>
      <c r="J244" s="38"/>
    </row>
    <row r="245" spans="2:10">
      <c r="B245" s="16"/>
      <c r="C245" s="16"/>
      <c r="J245" s="38"/>
    </row>
    <row r="246" spans="2:10">
      <c r="B246" s="16"/>
      <c r="C246" s="16"/>
      <c r="J246" s="38"/>
    </row>
    <row r="247" spans="2:10">
      <c r="B247" s="16"/>
      <c r="C247" s="16"/>
      <c r="J247" s="38"/>
    </row>
    <row r="248" spans="2:10">
      <c r="B248" s="16"/>
      <c r="C248" s="16"/>
      <c r="J248" s="38"/>
    </row>
    <row r="249" spans="2:10">
      <c r="B249" s="16"/>
      <c r="C249" s="16"/>
      <c r="J249" s="38"/>
    </row>
    <row r="250" spans="2:10">
      <c r="B250" s="16"/>
      <c r="C250" s="16"/>
      <c r="J250" s="38"/>
    </row>
    <row r="251" spans="2:10">
      <c r="B251" s="16"/>
      <c r="C251" s="16"/>
      <c r="J251" s="38"/>
    </row>
    <row r="252" spans="2:10">
      <c r="B252" s="16"/>
      <c r="C252" s="16"/>
      <c r="J252" s="38"/>
    </row>
    <row r="253" spans="2:10">
      <c r="B253" s="16"/>
      <c r="C253" s="16"/>
      <c r="J253" s="38"/>
    </row>
    <row r="254" spans="2:10">
      <c r="B254" s="16"/>
      <c r="C254" s="16"/>
      <c r="J254" s="38"/>
    </row>
    <row r="255" spans="2:10">
      <c r="B255" s="16"/>
      <c r="C255" s="16"/>
      <c r="J255" s="38"/>
    </row>
    <row r="256" spans="2:10">
      <c r="B256" s="16"/>
      <c r="C256" s="16"/>
      <c r="J256" s="38"/>
    </row>
    <row r="257" spans="2:10">
      <c r="B257" s="16"/>
      <c r="C257" s="16"/>
      <c r="J257" s="38"/>
    </row>
  </sheetData>
  <mergeCells count="104">
    <mergeCell ref="A33:H33"/>
    <mergeCell ref="A34:H34"/>
    <mergeCell ref="K101:L101"/>
    <mergeCell ref="K102:L102"/>
    <mergeCell ref="K103:L103"/>
    <mergeCell ref="K96:L96"/>
    <mergeCell ref="K97:L97"/>
    <mergeCell ref="K98:L98"/>
    <mergeCell ref="K99:L99"/>
    <mergeCell ref="K100:L100"/>
    <mergeCell ref="K91:L91"/>
    <mergeCell ref="K92:L92"/>
    <mergeCell ref="K93:L93"/>
    <mergeCell ref="K94:L94"/>
    <mergeCell ref="K95:L95"/>
    <mergeCell ref="K87:L87"/>
    <mergeCell ref="K88:L88"/>
    <mergeCell ref="K89:L89"/>
    <mergeCell ref="K90:L90"/>
    <mergeCell ref="J53:L53"/>
    <mergeCell ref="J54:L54"/>
    <mergeCell ref="K74:L74"/>
    <mergeCell ref="K79:L79"/>
    <mergeCell ref="K80:L80"/>
    <mergeCell ref="K44:L44"/>
    <mergeCell ref="K45:L45"/>
    <mergeCell ref="K61:L61"/>
    <mergeCell ref="K49:L49"/>
    <mergeCell ref="K50:L50"/>
    <mergeCell ref="K52:L52"/>
    <mergeCell ref="J42:L42"/>
    <mergeCell ref="J47:L47"/>
    <mergeCell ref="K58:L58"/>
    <mergeCell ref="K59:L59"/>
    <mergeCell ref="J48:L48"/>
    <mergeCell ref="A35:H35"/>
    <mergeCell ref="A36:H37"/>
    <mergeCell ref="A38:H39"/>
    <mergeCell ref="A40:H41"/>
    <mergeCell ref="A42:H43"/>
    <mergeCell ref="K38:L38"/>
    <mergeCell ref="J37:L37"/>
    <mergeCell ref="K39:L39"/>
    <mergeCell ref="K40:L40"/>
    <mergeCell ref="J41:L41"/>
    <mergeCell ref="K43:L43"/>
    <mergeCell ref="A28:H28"/>
    <mergeCell ref="J29:L29"/>
    <mergeCell ref="B3:L3"/>
    <mergeCell ref="K4:K5"/>
    <mergeCell ref="L4:L5"/>
    <mergeCell ref="F4:F5"/>
    <mergeCell ref="G4:G5"/>
    <mergeCell ref="H4:H5"/>
    <mergeCell ref="I4:I5"/>
    <mergeCell ref="J4:J5"/>
    <mergeCell ref="A29:H32"/>
    <mergeCell ref="K30:L30"/>
    <mergeCell ref="K31:L31"/>
    <mergeCell ref="K32:L32"/>
    <mergeCell ref="K33:L33"/>
    <mergeCell ref="K34:L34"/>
    <mergeCell ref="K35:L35"/>
    <mergeCell ref="K36:L36"/>
    <mergeCell ref="K68:L68"/>
    <mergeCell ref="B1:Q1"/>
    <mergeCell ref="A44:H45"/>
    <mergeCell ref="O4:O5"/>
    <mergeCell ref="N4:N5"/>
    <mergeCell ref="P4:P5"/>
    <mergeCell ref="Q4:Q5"/>
    <mergeCell ref="B4:B5"/>
    <mergeCell ref="C4:C5"/>
    <mergeCell ref="D4:D5"/>
    <mergeCell ref="E4:E5"/>
    <mergeCell ref="K55:L55"/>
    <mergeCell ref="J28:L28"/>
    <mergeCell ref="K62:L62"/>
    <mergeCell ref="K46:L46"/>
    <mergeCell ref="K51:L51"/>
    <mergeCell ref="K56:L56"/>
    <mergeCell ref="K57:L57"/>
    <mergeCell ref="K60:L60"/>
    <mergeCell ref="N3:Q3"/>
    <mergeCell ref="K84:L84"/>
    <mergeCell ref="K85:L85"/>
    <mergeCell ref="K86:L86"/>
    <mergeCell ref="K63:L63"/>
    <mergeCell ref="K69:L69"/>
    <mergeCell ref="K71:L71"/>
    <mergeCell ref="K72:L72"/>
    <mergeCell ref="K73:L73"/>
    <mergeCell ref="K83:L83"/>
    <mergeCell ref="K75:L75"/>
    <mergeCell ref="K76:L76"/>
    <mergeCell ref="K77:L77"/>
    <mergeCell ref="K78:L78"/>
    <mergeCell ref="K65:L65"/>
    <mergeCell ref="K66:L66"/>
    <mergeCell ref="K67:L67"/>
    <mergeCell ref="K81:L81"/>
    <mergeCell ref="K82:L82"/>
    <mergeCell ref="K70:L70"/>
    <mergeCell ref="K64:L64"/>
  </mergeCells>
  <hyperlinks>
    <hyperlink ref="J42" r:id="rId1" display="../../../../:f:/r/personal/michael_thibault_inrs_ca/Documents/NWT_SamplingCalgary/Photos?csf=1&amp;web=1&amp;e=JulmaY"/>
  </hyperlinks>
  <pageMargins left="0.7" right="0.7" top="0.75" bottom="0.75" header="0.3" footer="0.3"/>
  <pageSetup paperSize="32767"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35"/>
  <sheetViews>
    <sheetView tabSelected="1" zoomScaleNormal="60" workbookViewId="0">
      <pane xSplit="1" topLeftCell="AB1" activePane="topRight" state="frozen"/>
      <selection pane="topRight" activeCell="AB2" sqref="AB1:AD135"/>
    </sheetView>
  </sheetViews>
  <sheetFormatPr baseColWidth="10" defaultColWidth="11.42578125" defaultRowHeight="12.75"/>
  <cols>
    <col min="1" max="1" width="7.42578125" style="15" customWidth="1"/>
    <col min="2" max="2" width="2.28515625" style="15" customWidth="1"/>
    <col min="3" max="3" width="0.140625" style="15" customWidth="1"/>
    <col min="4" max="4" width="33" style="15" customWidth="1"/>
    <col min="5" max="5" width="0.140625" style="15" customWidth="1"/>
    <col min="6" max="6" width="13.7109375" style="15" customWidth="1"/>
    <col min="7" max="7" width="12" style="15" customWidth="1"/>
    <col min="8" max="8" width="7.28515625" style="122" hidden="1" customWidth="1"/>
    <col min="9" max="9" width="8.28515625" style="15" hidden="1" customWidth="1"/>
    <col min="10" max="10" width="15.7109375" style="15" hidden="1" customWidth="1"/>
    <col min="11" max="11" width="8.7109375" style="15" hidden="1" customWidth="1"/>
    <col min="12" max="12" width="2.7109375" style="15" hidden="1" customWidth="1"/>
    <col min="13" max="13" width="7" style="14" customWidth="1"/>
    <col min="14" max="14" width="12.28515625" style="15" hidden="1" customWidth="1"/>
    <col min="15" max="15" width="7.140625" style="14" customWidth="1"/>
    <col min="16" max="16" width="7" style="15" hidden="1" customWidth="1"/>
    <col min="17" max="17" width="5.42578125" style="15" hidden="1" customWidth="1"/>
    <col min="18" max="18" width="33" style="15" hidden="1" customWidth="1"/>
    <col min="19" max="19" width="33" style="122" hidden="1" customWidth="1"/>
    <col min="20" max="20" width="25.140625" style="15" hidden="1" customWidth="1"/>
    <col min="21" max="21" width="4" style="15" hidden="1" customWidth="1"/>
    <col min="22" max="22" width="0.140625" style="15" customWidth="1"/>
    <col min="23" max="23" width="23.42578125" style="122" customWidth="1"/>
    <col min="24" max="24" width="10.28515625" style="14" customWidth="1"/>
    <col min="25" max="25" width="18.85546875" style="14" customWidth="1"/>
    <col min="26" max="26" width="0" style="16" hidden="1" customWidth="1"/>
    <col min="27" max="27" width="3.85546875" style="15" hidden="1" customWidth="1"/>
    <col min="28" max="28" width="34.85546875" style="35" customWidth="1"/>
    <col min="29" max="29" width="38.85546875" style="35" customWidth="1"/>
    <col min="30" max="30" width="62.42578125" style="35" customWidth="1"/>
    <col min="31" max="31" width="96.85546875" style="33" customWidth="1"/>
    <col min="32" max="16384" width="11.42578125" style="15"/>
  </cols>
  <sheetData>
    <row r="1" spans="1:32" s="185" customFormat="1" ht="75" customHeight="1">
      <c r="A1" s="231" t="s">
        <v>308</v>
      </c>
      <c r="B1" s="232" t="s">
        <v>309</v>
      </c>
      <c r="C1" s="232" t="s">
        <v>310</v>
      </c>
      <c r="D1" s="232" t="s">
        <v>311</v>
      </c>
      <c r="E1" s="232" t="s">
        <v>312</v>
      </c>
      <c r="F1" s="232" t="s">
        <v>3</v>
      </c>
      <c r="G1" s="232" t="s">
        <v>313</v>
      </c>
      <c r="H1" s="362" t="s">
        <v>314</v>
      </c>
      <c r="I1" s="232" t="s">
        <v>315</v>
      </c>
      <c r="J1" s="232" t="s">
        <v>316</v>
      </c>
      <c r="K1" s="232" t="s">
        <v>317</v>
      </c>
      <c r="L1" s="232" t="s">
        <v>318</v>
      </c>
      <c r="M1" s="233" t="s">
        <v>319</v>
      </c>
      <c r="N1" s="234" t="s">
        <v>320</v>
      </c>
      <c r="O1" s="235" t="s">
        <v>321</v>
      </c>
      <c r="P1" s="236" t="s">
        <v>322</v>
      </c>
      <c r="Q1" s="232" t="s">
        <v>323</v>
      </c>
      <c r="R1" s="232" t="s">
        <v>324</v>
      </c>
      <c r="S1" s="362" t="s">
        <v>325</v>
      </c>
      <c r="T1" s="232"/>
      <c r="U1" s="232"/>
      <c r="V1" s="232"/>
      <c r="W1" s="232" t="s">
        <v>110</v>
      </c>
      <c r="X1" s="232" t="s">
        <v>121</v>
      </c>
      <c r="Y1" s="232" t="s">
        <v>326</v>
      </c>
      <c r="Z1" s="232" t="s">
        <v>327</v>
      </c>
      <c r="AA1" s="232" t="s">
        <v>328</v>
      </c>
      <c r="AB1" s="542" t="s">
        <v>329</v>
      </c>
      <c r="AC1" s="543"/>
      <c r="AD1" s="544"/>
      <c r="AE1" s="237" t="s">
        <v>12</v>
      </c>
      <c r="AF1" s="185" t="s">
        <v>330</v>
      </c>
    </row>
    <row r="2" spans="1:32" s="18" customFormat="1" ht="9.9499999999999993" customHeight="1">
      <c r="A2" s="238"/>
      <c r="B2" s="108"/>
      <c r="C2" s="239"/>
      <c r="D2" s="117"/>
      <c r="E2" s="107"/>
      <c r="F2" s="107"/>
      <c r="G2" s="107"/>
      <c r="H2" s="117"/>
      <c r="I2" s="153">
        <f t="shared" ref="I2:I31" si="0">J2*3.28084</f>
        <v>0</v>
      </c>
      <c r="M2" s="108"/>
      <c r="O2" s="108"/>
      <c r="R2" s="19"/>
      <c r="S2" s="109"/>
      <c r="T2" s="19"/>
      <c r="W2" s="117"/>
      <c r="X2" s="108"/>
      <c r="Y2" s="108"/>
      <c r="Z2" s="97"/>
      <c r="AB2" s="537"/>
      <c r="AC2" s="537"/>
      <c r="AD2" s="537"/>
      <c r="AE2" s="213"/>
    </row>
    <row r="3" spans="1:32" s="27" customFormat="1" ht="24.95" customHeight="1">
      <c r="A3" s="491" t="s">
        <v>331</v>
      </c>
      <c r="B3" s="355">
        <v>2</v>
      </c>
      <c r="C3" s="123" t="s">
        <v>156</v>
      </c>
      <c r="D3" s="501" t="s">
        <v>332</v>
      </c>
      <c r="E3" s="468" t="s">
        <v>31</v>
      </c>
      <c r="F3" s="466" t="s">
        <v>333</v>
      </c>
      <c r="G3" s="464" t="s">
        <v>334</v>
      </c>
      <c r="H3" s="127" t="s">
        <v>335</v>
      </c>
      <c r="I3" s="37">
        <f t="shared" si="0"/>
        <v>2520.8990308000002</v>
      </c>
      <c r="J3" s="27">
        <v>768.37</v>
      </c>
      <c r="K3" s="27">
        <v>0.43</v>
      </c>
      <c r="L3" s="27">
        <v>0.06</v>
      </c>
      <c r="M3" s="355" t="s">
        <v>336</v>
      </c>
      <c r="N3" s="27">
        <v>0.05</v>
      </c>
      <c r="O3" s="355">
        <v>4.0000000000000001E-3</v>
      </c>
      <c r="P3" s="27">
        <v>2710</v>
      </c>
      <c r="Q3" s="27">
        <v>2570</v>
      </c>
      <c r="R3" s="28" t="s">
        <v>336</v>
      </c>
      <c r="S3" s="112" t="s">
        <v>336</v>
      </c>
      <c r="T3" s="28" t="s">
        <v>336</v>
      </c>
      <c r="W3" s="127" t="s">
        <v>337</v>
      </c>
      <c r="X3" s="149" t="s">
        <v>338</v>
      </c>
      <c r="Y3" s="187" t="s">
        <v>339</v>
      </c>
      <c r="Z3" s="124">
        <v>3</v>
      </c>
      <c r="AA3" s="27" t="s">
        <v>156</v>
      </c>
      <c r="AB3" s="545" t="s">
        <v>1824</v>
      </c>
      <c r="AC3" s="545"/>
      <c r="AD3" s="546"/>
      <c r="AE3" s="454" t="s">
        <v>340</v>
      </c>
    </row>
    <row r="4" spans="1:32" ht="24.95" customHeight="1">
      <c r="A4" s="492"/>
      <c r="B4" s="353">
        <v>2</v>
      </c>
      <c r="C4" s="26" t="s">
        <v>156</v>
      </c>
      <c r="D4" s="502"/>
      <c r="E4" s="469"/>
      <c r="F4" s="466"/>
      <c r="G4" s="464"/>
      <c r="H4" s="349" t="s">
        <v>335</v>
      </c>
      <c r="I4" s="37">
        <f t="shared" si="0"/>
        <v>2545.8990315999999</v>
      </c>
      <c r="J4" s="15">
        <v>775.99</v>
      </c>
      <c r="K4" s="15">
        <v>0.34</v>
      </c>
      <c r="L4" s="15">
        <v>0.72</v>
      </c>
      <c r="M4" s="353">
        <v>0.72</v>
      </c>
      <c r="N4" s="15">
        <v>1.0999999999999999E-2</v>
      </c>
      <c r="O4" s="353">
        <v>1.0999999999999999E-2</v>
      </c>
      <c r="P4" s="15">
        <v>2700</v>
      </c>
      <c r="Q4" s="15">
        <v>2680</v>
      </c>
      <c r="R4" s="33" t="s">
        <v>336</v>
      </c>
      <c r="S4" s="111" t="s">
        <v>336</v>
      </c>
      <c r="T4" s="33" t="s">
        <v>336</v>
      </c>
      <c r="W4" s="349" t="s">
        <v>341</v>
      </c>
      <c r="X4" s="151" t="s">
        <v>342</v>
      </c>
      <c r="Y4" s="188" t="s">
        <v>343</v>
      </c>
      <c r="Z4" s="16">
        <v>8</v>
      </c>
      <c r="AA4" s="15" t="s">
        <v>156</v>
      </c>
      <c r="AB4" s="548" t="s">
        <v>1825</v>
      </c>
      <c r="AC4" s="548"/>
      <c r="AD4" s="549"/>
      <c r="AE4" s="455"/>
    </row>
    <row r="5" spans="1:32" s="27" customFormat="1" ht="24.95" customHeight="1">
      <c r="A5" s="491" t="s">
        <v>344</v>
      </c>
      <c r="B5" s="355">
        <v>4</v>
      </c>
      <c r="C5" s="123" t="s">
        <v>156</v>
      </c>
      <c r="D5" s="501" t="s">
        <v>345</v>
      </c>
      <c r="E5" s="468" t="s">
        <v>40</v>
      </c>
      <c r="F5" s="466"/>
      <c r="G5" s="464"/>
      <c r="H5" s="127" t="s">
        <v>335</v>
      </c>
      <c r="I5" s="37">
        <f t="shared" si="0"/>
        <v>4433.1038164000001</v>
      </c>
      <c r="J5" s="27">
        <v>1351.21</v>
      </c>
      <c r="K5" s="27">
        <v>0.6</v>
      </c>
      <c r="L5" s="27">
        <v>0.06</v>
      </c>
      <c r="M5" s="168">
        <v>0.14000000000000001</v>
      </c>
      <c r="N5" s="27">
        <v>6.9000000000000006E-2</v>
      </c>
      <c r="O5" s="168">
        <v>6.0999999999999999E-2</v>
      </c>
      <c r="P5" s="27">
        <v>2720</v>
      </c>
      <c r="Q5" s="27">
        <v>2530</v>
      </c>
      <c r="R5" s="28" t="s">
        <v>346</v>
      </c>
      <c r="S5" s="367" t="s">
        <v>346</v>
      </c>
      <c r="T5" s="28" t="s">
        <v>347</v>
      </c>
      <c r="W5" s="127" t="s">
        <v>348</v>
      </c>
      <c r="X5" s="149" t="s">
        <v>349</v>
      </c>
      <c r="Y5" s="187" t="s">
        <v>350</v>
      </c>
      <c r="Z5" s="124" t="s">
        <v>351</v>
      </c>
      <c r="AB5" s="545" t="s">
        <v>1826</v>
      </c>
      <c r="AC5" s="545"/>
      <c r="AD5" s="546"/>
      <c r="AE5" s="240"/>
    </row>
    <row r="6" spans="1:32" ht="24.95" customHeight="1">
      <c r="A6" s="492"/>
      <c r="B6" s="353">
        <v>4</v>
      </c>
      <c r="C6" s="26" t="s">
        <v>156</v>
      </c>
      <c r="D6" s="502"/>
      <c r="E6" s="469"/>
      <c r="F6" s="466"/>
      <c r="G6" s="464"/>
      <c r="H6" s="349" t="s">
        <v>352</v>
      </c>
      <c r="I6" s="37">
        <f t="shared" si="0"/>
        <v>4488.7468628000006</v>
      </c>
      <c r="J6" s="15">
        <v>1368.17</v>
      </c>
      <c r="K6" s="15">
        <v>0.66</v>
      </c>
      <c r="L6" s="15">
        <v>10000</v>
      </c>
      <c r="M6" s="353">
        <v>10000</v>
      </c>
      <c r="N6" s="15">
        <v>7.0000000000000007E-2</v>
      </c>
      <c r="O6" s="353">
        <v>7.0000000000000007E-2</v>
      </c>
      <c r="P6" s="15">
        <v>2720</v>
      </c>
      <c r="Q6" s="15">
        <v>2530</v>
      </c>
      <c r="R6" s="33" t="s">
        <v>353</v>
      </c>
      <c r="S6" s="111" t="s">
        <v>353</v>
      </c>
      <c r="T6" s="33" t="s">
        <v>354</v>
      </c>
      <c r="W6" s="349" t="s">
        <v>355</v>
      </c>
      <c r="X6" s="151" t="s">
        <v>356</v>
      </c>
      <c r="Y6" s="188" t="s">
        <v>357</v>
      </c>
      <c r="Z6" s="16" t="s">
        <v>358</v>
      </c>
      <c r="AB6" s="548" t="s">
        <v>1827</v>
      </c>
      <c r="AC6" s="548"/>
      <c r="AD6" s="549"/>
      <c r="AE6" s="241"/>
    </row>
    <row r="7" spans="1:32" s="27" customFormat="1" ht="25.5" customHeight="1">
      <c r="A7" s="491" t="s">
        <v>359</v>
      </c>
      <c r="B7" s="355">
        <v>2</v>
      </c>
      <c r="C7" s="123" t="s">
        <v>156</v>
      </c>
      <c r="D7" s="501" t="s">
        <v>360</v>
      </c>
      <c r="E7" s="468" t="s">
        <v>71</v>
      </c>
      <c r="F7" s="466"/>
      <c r="G7" s="464"/>
      <c r="H7" s="127" t="s">
        <v>352</v>
      </c>
      <c r="I7" s="37">
        <f t="shared" si="0"/>
        <v>4815.6169519999994</v>
      </c>
      <c r="J7" s="27">
        <v>1467.8</v>
      </c>
      <c r="K7" s="27">
        <v>0.35</v>
      </c>
      <c r="L7" s="27">
        <v>15</v>
      </c>
      <c r="M7" s="355" t="s">
        <v>336</v>
      </c>
      <c r="N7" s="27">
        <v>8.9999999999999993E-3</v>
      </c>
      <c r="O7" s="355" t="s">
        <v>336</v>
      </c>
      <c r="P7" s="27">
        <v>2680</v>
      </c>
      <c r="Q7" s="27">
        <v>2660</v>
      </c>
      <c r="R7" s="28" t="s">
        <v>361</v>
      </c>
      <c r="S7" s="112" t="s">
        <v>362</v>
      </c>
      <c r="T7" s="28" t="s">
        <v>363</v>
      </c>
      <c r="W7" s="127" t="s">
        <v>364</v>
      </c>
      <c r="X7" s="149" t="s">
        <v>365</v>
      </c>
      <c r="Y7" s="187" t="s">
        <v>366</v>
      </c>
      <c r="Z7" s="124" t="s">
        <v>367</v>
      </c>
      <c r="AA7" s="27" t="s">
        <v>156</v>
      </c>
      <c r="AB7" s="545" t="s">
        <v>1828</v>
      </c>
      <c r="AC7" s="545"/>
      <c r="AD7" s="546"/>
      <c r="AE7" s="240"/>
    </row>
    <row r="8" spans="1:32" ht="24.95" customHeight="1">
      <c r="A8" s="492"/>
      <c r="B8" s="353">
        <v>2</v>
      </c>
      <c r="C8" s="26" t="s">
        <v>156</v>
      </c>
      <c r="D8" s="502"/>
      <c r="E8" s="469"/>
      <c r="F8" s="466"/>
      <c r="G8" s="464"/>
      <c r="H8" s="349" t="s">
        <v>352</v>
      </c>
      <c r="I8" s="37">
        <f t="shared" si="0"/>
        <v>4828.7403119999999</v>
      </c>
      <c r="J8" s="15">
        <v>1471.8</v>
      </c>
      <c r="K8" s="15">
        <v>0.5</v>
      </c>
      <c r="L8" s="15">
        <v>0.02</v>
      </c>
      <c r="M8" s="353" t="s">
        <v>336</v>
      </c>
      <c r="N8" s="15">
        <v>4.0000000000000001E-3</v>
      </c>
      <c r="O8" s="353" t="s">
        <v>336</v>
      </c>
      <c r="P8" s="15">
        <v>2720</v>
      </c>
      <c r="Q8" s="15">
        <v>2710</v>
      </c>
      <c r="R8" s="33" t="s">
        <v>368</v>
      </c>
      <c r="S8" s="111" t="s">
        <v>368</v>
      </c>
      <c r="T8" s="33" t="s">
        <v>369</v>
      </c>
      <c r="W8" s="349" t="s">
        <v>370</v>
      </c>
      <c r="X8" s="151" t="s">
        <v>371</v>
      </c>
      <c r="Y8" s="188" t="s">
        <v>372</v>
      </c>
      <c r="Z8" s="16" t="s">
        <v>373</v>
      </c>
      <c r="AA8" s="15" t="s">
        <v>156</v>
      </c>
      <c r="AB8" s="550" t="s">
        <v>374</v>
      </c>
      <c r="AC8" s="550"/>
      <c r="AD8" s="551"/>
      <c r="AE8" s="242" t="s">
        <v>375</v>
      </c>
    </row>
    <row r="9" spans="1:32" s="139" customFormat="1" ht="38.25" customHeight="1">
      <c r="A9" s="491" t="s">
        <v>376</v>
      </c>
      <c r="B9" s="368">
        <v>2</v>
      </c>
      <c r="C9" s="136" t="s">
        <v>156</v>
      </c>
      <c r="D9" s="501" t="s">
        <v>377</v>
      </c>
      <c r="E9" s="468" t="s">
        <v>73</v>
      </c>
      <c r="F9" s="466"/>
      <c r="G9" s="464"/>
      <c r="H9" s="137" t="s">
        <v>335</v>
      </c>
      <c r="I9" s="138">
        <f t="shared" si="0"/>
        <v>4920.9319160000005</v>
      </c>
      <c r="J9" s="139">
        <v>1499.9</v>
      </c>
      <c r="K9" s="139">
        <v>0.2</v>
      </c>
      <c r="L9" s="139">
        <v>3.3</v>
      </c>
      <c r="M9" s="368" t="s">
        <v>336</v>
      </c>
      <c r="N9" s="139">
        <v>1.2999999999999999E-2</v>
      </c>
      <c r="O9" s="368" t="s">
        <v>336</v>
      </c>
      <c r="P9" s="139">
        <v>2700</v>
      </c>
      <c r="Q9" s="139">
        <v>2660</v>
      </c>
      <c r="R9" s="140" t="s">
        <v>378</v>
      </c>
      <c r="S9" s="141" t="s">
        <v>379</v>
      </c>
      <c r="T9" s="140" t="s">
        <v>380</v>
      </c>
      <c r="W9" s="137" t="s">
        <v>381</v>
      </c>
      <c r="X9" s="155" t="s">
        <v>382</v>
      </c>
      <c r="Y9" s="189" t="s">
        <v>383</v>
      </c>
      <c r="Z9" s="142" t="s">
        <v>384</v>
      </c>
      <c r="AA9" s="139" t="s">
        <v>156</v>
      </c>
      <c r="AB9" s="552" t="s">
        <v>385</v>
      </c>
      <c r="AC9" s="552"/>
      <c r="AD9" s="553"/>
      <c r="AE9" s="243" t="s">
        <v>386</v>
      </c>
    </row>
    <row r="10" spans="1:32" ht="24.95" customHeight="1">
      <c r="A10" s="492"/>
      <c r="B10" s="353">
        <v>2</v>
      </c>
      <c r="C10" s="26" t="s">
        <v>156</v>
      </c>
      <c r="D10" s="502"/>
      <c r="E10" s="469"/>
      <c r="F10" s="466"/>
      <c r="G10" s="464"/>
      <c r="H10" s="349" t="s">
        <v>352</v>
      </c>
      <c r="I10" s="37">
        <f t="shared" si="0"/>
        <v>4956.693072</v>
      </c>
      <c r="J10" s="15">
        <v>1510.8</v>
      </c>
      <c r="K10" s="15">
        <v>0.2</v>
      </c>
      <c r="L10" s="15">
        <v>0.09</v>
      </c>
      <c r="M10" s="353">
        <v>0.09</v>
      </c>
      <c r="N10" s="15">
        <v>3.0000000000000001E-3</v>
      </c>
      <c r="O10" s="353">
        <v>3.0000000000000001E-3</v>
      </c>
      <c r="P10" s="15">
        <v>2690</v>
      </c>
      <c r="Q10" s="15">
        <v>2680</v>
      </c>
      <c r="R10" s="33" t="s">
        <v>387</v>
      </c>
      <c r="S10" s="111" t="s">
        <v>387</v>
      </c>
      <c r="T10" s="33" t="s">
        <v>388</v>
      </c>
      <c r="W10" s="349" t="s">
        <v>389</v>
      </c>
      <c r="X10" s="151" t="s">
        <v>390</v>
      </c>
      <c r="Y10" s="188" t="s">
        <v>391</v>
      </c>
      <c r="Z10" s="16" t="s">
        <v>392</v>
      </c>
      <c r="AA10" s="15" t="s">
        <v>156</v>
      </c>
      <c r="AB10" s="548" t="s">
        <v>393</v>
      </c>
      <c r="AC10" s="548"/>
      <c r="AD10" s="549"/>
      <c r="AE10" s="241"/>
    </row>
    <row r="11" spans="1:32" s="27" customFormat="1" ht="24.95" customHeight="1">
      <c r="A11" s="491" t="s">
        <v>394</v>
      </c>
      <c r="B11" s="355">
        <v>2</v>
      </c>
      <c r="C11" s="123" t="s">
        <v>156</v>
      </c>
      <c r="D11" s="501" t="s">
        <v>395</v>
      </c>
      <c r="E11" s="468" t="s">
        <v>80</v>
      </c>
      <c r="F11" s="466"/>
      <c r="G11" s="464"/>
      <c r="H11" s="127" t="s">
        <v>335</v>
      </c>
      <c r="I11" s="37">
        <f t="shared" si="0"/>
        <v>4968.9962219999998</v>
      </c>
      <c r="J11" s="27">
        <v>1514.55</v>
      </c>
      <c r="K11" s="27">
        <v>0.75</v>
      </c>
      <c r="L11" s="27">
        <v>0.02</v>
      </c>
      <c r="M11" s="355" t="s">
        <v>336</v>
      </c>
      <c r="N11" s="27">
        <v>2.1999999999999999E-2</v>
      </c>
      <c r="O11" s="355" t="s">
        <v>336</v>
      </c>
      <c r="P11" s="27">
        <v>2720</v>
      </c>
      <c r="Q11" s="27">
        <v>2660</v>
      </c>
      <c r="R11" s="28" t="s">
        <v>396</v>
      </c>
      <c r="S11" s="367" t="s">
        <v>397</v>
      </c>
      <c r="T11" s="28" t="s">
        <v>398</v>
      </c>
      <c r="W11" s="127" t="s">
        <v>399</v>
      </c>
      <c r="X11" s="149" t="s">
        <v>400</v>
      </c>
      <c r="Y11" s="187" t="s">
        <v>401</v>
      </c>
      <c r="Z11" s="124" t="s">
        <v>402</v>
      </c>
      <c r="AA11" s="27" t="s">
        <v>156</v>
      </c>
      <c r="AB11" s="545" t="s">
        <v>403</v>
      </c>
      <c r="AC11" s="545"/>
      <c r="AD11" s="546"/>
      <c r="AE11" s="240"/>
    </row>
    <row r="12" spans="1:32" ht="24.95" customHeight="1">
      <c r="A12" s="492"/>
      <c r="B12" s="353">
        <v>2</v>
      </c>
      <c r="C12" s="26" t="s">
        <v>156</v>
      </c>
      <c r="D12" s="502"/>
      <c r="E12" s="469"/>
      <c r="F12" s="466"/>
      <c r="G12" s="464"/>
      <c r="H12" s="349" t="s">
        <v>335</v>
      </c>
      <c r="I12" s="37">
        <f t="shared" si="0"/>
        <v>5013.94373</v>
      </c>
      <c r="J12" s="15">
        <v>1528.25</v>
      </c>
      <c r="K12" s="15">
        <v>0.2</v>
      </c>
      <c r="L12" s="15">
        <v>0.82</v>
      </c>
      <c r="M12" s="353">
        <v>0.82</v>
      </c>
      <c r="N12" s="15">
        <v>7.1999999999999995E-2</v>
      </c>
      <c r="O12" s="353">
        <v>7.1999999999999995E-2</v>
      </c>
      <c r="P12" s="15">
        <v>2680</v>
      </c>
      <c r="Q12" s="15">
        <v>2490</v>
      </c>
      <c r="R12" s="33" t="s">
        <v>404</v>
      </c>
      <c r="S12" s="111" t="s">
        <v>404</v>
      </c>
      <c r="T12" s="33" t="s">
        <v>405</v>
      </c>
      <c r="W12" s="349" t="s">
        <v>406</v>
      </c>
      <c r="X12" s="151" t="s">
        <v>407</v>
      </c>
      <c r="Y12" s="188" t="s">
        <v>408</v>
      </c>
      <c r="Z12" s="16" t="s">
        <v>409</v>
      </c>
      <c r="AA12" s="15" t="s">
        <v>156</v>
      </c>
      <c r="AB12" s="548" t="s">
        <v>410</v>
      </c>
      <c r="AC12" s="548"/>
      <c r="AD12" s="549"/>
      <c r="AE12" s="241"/>
    </row>
    <row r="13" spans="1:32" s="27" customFormat="1" ht="24.95" customHeight="1">
      <c r="A13" s="491" t="s">
        <v>411</v>
      </c>
      <c r="B13" s="355">
        <v>2</v>
      </c>
      <c r="C13" s="123" t="s">
        <v>156</v>
      </c>
      <c r="D13" s="501" t="s">
        <v>412</v>
      </c>
      <c r="E13" s="468" t="s">
        <v>82</v>
      </c>
      <c r="F13" s="466"/>
      <c r="G13" s="464"/>
      <c r="H13" s="127" t="s">
        <v>335</v>
      </c>
      <c r="I13" s="37">
        <f t="shared" si="0"/>
        <v>4520.7678612</v>
      </c>
      <c r="J13" s="27">
        <v>1377.93</v>
      </c>
      <c r="K13" s="27">
        <v>0.53</v>
      </c>
      <c r="L13" s="27">
        <v>0.03</v>
      </c>
      <c r="M13" s="355" t="s">
        <v>336</v>
      </c>
      <c r="N13" s="27">
        <v>5.0000000000000001E-3</v>
      </c>
      <c r="O13" s="184">
        <v>2.7E-2</v>
      </c>
      <c r="P13" s="27">
        <v>2700</v>
      </c>
      <c r="Q13" s="27">
        <v>2690</v>
      </c>
      <c r="R13" s="28" t="s">
        <v>413</v>
      </c>
      <c r="S13" s="367" t="s">
        <v>414</v>
      </c>
      <c r="T13" s="28" t="s">
        <v>415</v>
      </c>
      <c r="W13" s="127" t="s">
        <v>416</v>
      </c>
      <c r="X13" s="149" t="s">
        <v>417</v>
      </c>
      <c r="Y13" s="187" t="s">
        <v>418</v>
      </c>
      <c r="Z13" s="124" t="s">
        <v>419</v>
      </c>
      <c r="AA13" s="27" t="s">
        <v>156</v>
      </c>
      <c r="AB13" s="545" t="s">
        <v>420</v>
      </c>
      <c r="AC13" s="545"/>
      <c r="AD13" s="546"/>
      <c r="AE13" s="240"/>
    </row>
    <row r="14" spans="1:32" ht="25.5" customHeight="1">
      <c r="A14" s="492"/>
      <c r="B14" s="353">
        <v>2</v>
      </c>
      <c r="C14" s="26" t="s">
        <v>156</v>
      </c>
      <c r="D14" s="502"/>
      <c r="E14" s="469"/>
      <c r="F14" s="466"/>
      <c r="G14" s="464"/>
      <c r="H14" s="349" t="s">
        <v>335</v>
      </c>
      <c r="I14" s="37">
        <f t="shared" si="0"/>
        <v>4544.2914839999994</v>
      </c>
      <c r="J14" s="15">
        <v>1385.1</v>
      </c>
      <c r="K14" s="15">
        <v>0.57999999999999996</v>
      </c>
      <c r="L14" s="15">
        <v>1.43</v>
      </c>
      <c r="M14" s="353">
        <f>'Core Data'!J713</f>
        <v>0.01</v>
      </c>
      <c r="N14" s="15">
        <v>5.0000000000000001E-3</v>
      </c>
      <c r="O14" s="372">
        <v>5.0000000000000001E-3</v>
      </c>
      <c r="P14" s="15">
        <v>2710</v>
      </c>
      <c r="Q14" s="15">
        <v>2700</v>
      </c>
      <c r="R14" s="33" t="s">
        <v>421</v>
      </c>
      <c r="S14" s="348" t="s">
        <v>422</v>
      </c>
      <c r="T14" s="33" t="s">
        <v>423</v>
      </c>
      <c r="W14" s="349" t="s">
        <v>424</v>
      </c>
      <c r="X14" s="151" t="s">
        <v>425</v>
      </c>
      <c r="Y14" s="188" t="s">
        <v>426</v>
      </c>
      <c r="Z14" s="16" t="s">
        <v>427</v>
      </c>
      <c r="AA14" s="15" t="s">
        <v>156</v>
      </c>
      <c r="AB14" s="548" t="s">
        <v>1829</v>
      </c>
      <c r="AC14" s="548"/>
      <c r="AD14" s="549"/>
      <c r="AE14" s="241"/>
    </row>
    <row r="15" spans="1:32" s="139" customFormat="1" ht="24.95" customHeight="1">
      <c r="A15" s="491" t="s">
        <v>428</v>
      </c>
      <c r="B15" s="368">
        <v>2</v>
      </c>
      <c r="C15" s="136" t="s">
        <v>156</v>
      </c>
      <c r="D15" s="501" t="s">
        <v>429</v>
      </c>
      <c r="E15" s="468" t="s">
        <v>107</v>
      </c>
      <c r="F15" s="466"/>
      <c r="G15" s="464"/>
      <c r="H15" s="137" t="s">
        <v>335</v>
      </c>
      <c r="I15" s="138">
        <f t="shared" si="0"/>
        <v>1318.0118532000001</v>
      </c>
      <c r="J15" s="139">
        <v>401.73</v>
      </c>
      <c r="K15" s="139">
        <v>0.91</v>
      </c>
      <c r="L15" s="139">
        <v>0.05</v>
      </c>
      <c r="M15" s="368">
        <v>0.05</v>
      </c>
      <c r="N15" s="139">
        <v>1.2999999999999999E-2</v>
      </c>
      <c r="O15" s="368">
        <v>1.2999999999999999E-2</v>
      </c>
      <c r="P15" s="139">
        <v>2670</v>
      </c>
      <c r="Q15" s="139">
        <v>2630</v>
      </c>
      <c r="R15" s="140" t="s">
        <v>430</v>
      </c>
      <c r="S15" s="141" t="s">
        <v>430</v>
      </c>
      <c r="T15" s="140" t="s">
        <v>431</v>
      </c>
      <c r="W15" s="137" t="s">
        <v>432</v>
      </c>
      <c r="X15" s="155" t="s">
        <v>433</v>
      </c>
      <c r="Y15" s="189" t="s">
        <v>434</v>
      </c>
      <c r="Z15" s="142">
        <v>1</v>
      </c>
      <c r="AA15" s="139" t="s">
        <v>156</v>
      </c>
      <c r="AB15" s="552" t="s">
        <v>435</v>
      </c>
      <c r="AC15" s="552"/>
      <c r="AD15" s="553"/>
      <c r="AE15" s="243" t="s">
        <v>436</v>
      </c>
    </row>
    <row r="16" spans="1:32" ht="24.95" customHeight="1">
      <c r="A16" s="492"/>
      <c r="B16" s="353">
        <v>2</v>
      </c>
      <c r="C16" s="26" t="s">
        <v>156</v>
      </c>
      <c r="D16" s="502"/>
      <c r="E16" s="469"/>
      <c r="F16" s="466"/>
      <c r="G16" s="464"/>
      <c r="H16" s="349" t="s">
        <v>437</v>
      </c>
      <c r="I16" s="37">
        <f t="shared" si="0"/>
        <v>1371.4895451999998</v>
      </c>
      <c r="J16" s="15">
        <v>418.03</v>
      </c>
      <c r="K16" s="15">
        <v>0.4</v>
      </c>
      <c r="L16" s="15">
        <v>996</v>
      </c>
      <c r="M16" s="372">
        <v>0.12</v>
      </c>
      <c r="N16" s="15">
        <v>7.4999999999999997E-2</v>
      </c>
      <c r="O16" s="372">
        <v>7.3999999999999996E-2</v>
      </c>
      <c r="P16" s="15">
        <v>2660</v>
      </c>
      <c r="Q16" s="15">
        <v>2460</v>
      </c>
      <c r="R16" s="33" t="s">
        <v>438</v>
      </c>
      <c r="S16" s="348" t="s">
        <v>439</v>
      </c>
      <c r="T16" s="33" t="s">
        <v>440</v>
      </c>
      <c r="W16" s="349" t="s">
        <v>441</v>
      </c>
      <c r="X16" s="151" t="s">
        <v>442</v>
      </c>
      <c r="Y16" s="188" t="s">
        <v>443</v>
      </c>
      <c r="Z16" s="16">
        <v>1</v>
      </c>
      <c r="AA16" s="15" t="s">
        <v>156</v>
      </c>
      <c r="AB16" s="548" t="s">
        <v>444</v>
      </c>
      <c r="AC16" s="548"/>
      <c r="AD16" s="549"/>
      <c r="AE16" s="241"/>
    </row>
    <row r="17" spans="1:31" s="27" customFormat="1" ht="24.95" customHeight="1">
      <c r="A17" s="491" t="s">
        <v>445</v>
      </c>
      <c r="B17" s="355">
        <v>2</v>
      </c>
      <c r="C17" s="123" t="s">
        <v>156</v>
      </c>
      <c r="D17" s="501" t="s">
        <v>446</v>
      </c>
      <c r="E17" s="468" t="s">
        <v>114</v>
      </c>
      <c r="F17" s="466"/>
      <c r="G17" s="464"/>
      <c r="H17" s="127" t="s">
        <v>447</v>
      </c>
      <c r="I17" s="37">
        <f t="shared" si="0"/>
        <v>1381.9882332</v>
      </c>
      <c r="J17" s="27">
        <v>421.23</v>
      </c>
      <c r="K17" s="27">
        <v>0.61</v>
      </c>
      <c r="L17" s="27">
        <v>1000</v>
      </c>
      <c r="M17" s="355">
        <v>0.01</v>
      </c>
      <c r="N17" s="27">
        <v>1.0999999999999999E-2</v>
      </c>
      <c r="O17" s="168">
        <v>8.9999999999999993E-3</v>
      </c>
      <c r="R17" s="28" t="s">
        <v>448</v>
      </c>
      <c r="S17" s="367" t="s">
        <v>449</v>
      </c>
      <c r="T17" s="28" t="s">
        <v>450</v>
      </c>
      <c r="W17" s="127" t="s">
        <v>451</v>
      </c>
      <c r="X17" s="149" t="s">
        <v>452</v>
      </c>
      <c r="Y17" s="187" t="s">
        <v>453</v>
      </c>
      <c r="Z17" s="124">
        <v>3</v>
      </c>
      <c r="AA17" s="27" t="s">
        <v>156</v>
      </c>
      <c r="AB17" s="545" t="s">
        <v>1830</v>
      </c>
      <c r="AC17" s="545"/>
      <c r="AD17" s="546"/>
      <c r="AE17" s="240"/>
    </row>
    <row r="18" spans="1:31" ht="24.95" customHeight="1">
      <c r="A18" s="492"/>
      <c r="B18" s="353">
        <v>2</v>
      </c>
      <c r="C18" s="26" t="s">
        <v>156</v>
      </c>
      <c r="D18" s="502"/>
      <c r="E18" s="469"/>
      <c r="F18" s="466"/>
      <c r="G18" s="464"/>
      <c r="H18" s="349" t="s">
        <v>437</v>
      </c>
      <c r="I18" s="37">
        <f t="shared" si="0"/>
        <v>1384.6129051999999</v>
      </c>
      <c r="J18" s="15">
        <v>422.03</v>
      </c>
      <c r="K18" s="15">
        <v>0.73</v>
      </c>
      <c r="L18" s="15">
        <v>0.02</v>
      </c>
      <c r="M18" s="372">
        <v>1.1000000000000001</v>
      </c>
      <c r="N18" s="15">
        <v>4.2999999999999997E-2</v>
      </c>
      <c r="O18" s="372">
        <v>7.4999999999999997E-2</v>
      </c>
      <c r="R18" s="33" t="s">
        <v>454</v>
      </c>
      <c r="S18" s="348" t="s">
        <v>454</v>
      </c>
      <c r="T18" s="33" t="s">
        <v>455</v>
      </c>
      <c r="W18" s="349" t="s">
        <v>456</v>
      </c>
      <c r="X18" s="151" t="s">
        <v>457</v>
      </c>
      <c r="Y18" s="188" t="s">
        <v>458</v>
      </c>
      <c r="Z18" s="16">
        <v>5</v>
      </c>
      <c r="AA18" s="15" t="s">
        <v>156</v>
      </c>
      <c r="AB18" s="548" t="s">
        <v>459</v>
      </c>
      <c r="AC18" s="548"/>
      <c r="AD18" s="549"/>
      <c r="AE18" s="241"/>
    </row>
    <row r="19" spans="1:31" s="27" customFormat="1" ht="24.95" customHeight="1">
      <c r="A19" s="491" t="s">
        <v>460</v>
      </c>
      <c r="B19" s="355">
        <v>2</v>
      </c>
      <c r="C19" s="123" t="s">
        <v>156</v>
      </c>
      <c r="D19" s="501" t="s">
        <v>461</v>
      </c>
      <c r="E19" s="468" t="s">
        <v>132</v>
      </c>
      <c r="F19" s="466"/>
      <c r="G19" s="464"/>
      <c r="H19" s="127" t="s">
        <v>335</v>
      </c>
      <c r="I19" s="37">
        <f t="shared" si="0"/>
        <v>2895.0132159999998</v>
      </c>
      <c r="J19" s="27">
        <v>882.4</v>
      </c>
      <c r="K19" s="27">
        <v>0.24</v>
      </c>
      <c r="L19" s="27">
        <v>5.12</v>
      </c>
      <c r="M19" s="355">
        <v>0.04</v>
      </c>
      <c r="N19" s="27">
        <v>3.5999999999999997E-2</v>
      </c>
      <c r="O19" s="168">
        <v>8.0000000000000002E-3</v>
      </c>
      <c r="P19" s="27">
        <v>2690</v>
      </c>
      <c r="Q19" s="27">
        <v>2590</v>
      </c>
      <c r="R19" s="28" t="s">
        <v>462</v>
      </c>
      <c r="S19" s="367" t="s">
        <v>463</v>
      </c>
      <c r="T19" s="28" t="s">
        <v>464</v>
      </c>
      <c r="W19" s="127" t="s">
        <v>465</v>
      </c>
      <c r="X19" s="149" t="s">
        <v>466</v>
      </c>
      <c r="Y19" s="187" t="s">
        <v>467</v>
      </c>
      <c r="Z19" s="124" t="s">
        <v>468</v>
      </c>
      <c r="AA19" s="27" t="s">
        <v>156</v>
      </c>
      <c r="AB19" s="545" t="s">
        <v>1831</v>
      </c>
      <c r="AC19" s="545"/>
      <c r="AD19" s="546"/>
      <c r="AE19" s="240"/>
    </row>
    <row r="20" spans="1:31" ht="24.95" customHeight="1">
      <c r="A20" s="492"/>
      <c r="B20" s="353">
        <v>2</v>
      </c>
      <c r="C20" s="26" t="s">
        <v>156</v>
      </c>
      <c r="D20" s="502"/>
      <c r="E20" s="469"/>
      <c r="F20" s="466"/>
      <c r="G20" s="464"/>
      <c r="H20" s="349" t="s">
        <v>335</v>
      </c>
      <c r="I20" s="37">
        <f t="shared" si="0"/>
        <v>2908.3006180000002</v>
      </c>
      <c r="J20" s="15">
        <v>886.45</v>
      </c>
      <c r="K20" s="15">
        <v>0.3</v>
      </c>
      <c r="L20" s="15">
        <v>0.03</v>
      </c>
      <c r="M20" s="372">
        <v>0.56000000000000005</v>
      </c>
      <c r="N20" s="15">
        <v>3.0000000000000001E-3</v>
      </c>
      <c r="O20" s="353">
        <v>3.0000000000000001E-3</v>
      </c>
      <c r="P20" s="15">
        <v>2690</v>
      </c>
      <c r="Q20" s="15">
        <v>2680</v>
      </c>
      <c r="R20" s="33" t="s">
        <v>277</v>
      </c>
      <c r="S20" s="156" t="s">
        <v>469</v>
      </c>
      <c r="T20" s="33" t="s">
        <v>470</v>
      </c>
      <c r="W20" s="349" t="s">
        <v>471</v>
      </c>
      <c r="X20" s="151" t="s">
        <v>472</v>
      </c>
      <c r="Y20" s="188" t="s">
        <v>473</v>
      </c>
      <c r="Z20" s="16" t="s">
        <v>474</v>
      </c>
      <c r="AA20" s="15" t="s">
        <v>156</v>
      </c>
      <c r="AB20" s="548" t="s">
        <v>475</v>
      </c>
      <c r="AC20" s="548"/>
      <c r="AD20" s="549"/>
      <c r="AE20" s="241"/>
    </row>
    <row r="21" spans="1:31" s="139" customFormat="1" ht="24.95" customHeight="1">
      <c r="A21" s="491" t="s">
        <v>476</v>
      </c>
      <c r="B21" s="368">
        <v>4</v>
      </c>
      <c r="C21" s="136" t="s">
        <v>156</v>
      </c>
      <c r="D21" s="501" t="s">
        <v>477</v>
      </c>
      <c r="E21" s="468" t="s">
        <v>149</v>
      </c>
      <c r="F21" s="466"/>
      <c r="G21" s="464"/>
      <c r="H21" s="137" t="s">
        <v>352</v>
      </c>
      <c r="I21" s="138">
        <f t="shared" si="0"/>
        <v>1565.1903388000001</v>
      </c>
      <c r="J21" s="139">
        <v>477.07</v>
      </c>
      <c r="K21" s="139">
        <v>0.3</v>
      </c>
      <c r="L21" s="139">
        <v>1.9</v>
      </c>
      <c r="M21" s="181">
        <v>7.6</v>
      </c>
      <c r="N21" s="139">
        <v>0.04</v>
      </c>
      <c r="O21" s="181">
        <v>1.4E-2</v>
      </c>
      <c r="P21" s="139">
        <v>2800</v>
      </c>
      <c r="Q21" s="139">
        <v>2680</v>
      </c>
      <c r="R21" s="140" t="s">
        <v>478</v>
      </c>
      <c r="S21" s="157" t="s">
        <v>478</v>
      </c>
      <c r="T21" s="140"/>
      <c r="W21" s="137" t="s">
        <v>479</v>
      </c>
      <c r="X21" s="155" t="s">
        <v>480</v>
      </c>
      <c r="Y21" s="189" t="s">
        <v>481</v>
      </c>
      <c r="Z21" s="142">
        <v>2</v>
      </c>
      <c r="AA21" s="139" t="s">
        <v>159</v>
      </c>
      <c r="AB21" s="552" t="s">
        <v>1832</v>
      </c>
      <c r="AC21" s="552"/>
      <c r="AD21" s="553"/>
      <c r="AE21" s="351" t="s">
        <v>482</v>
      </c>
    </row>
    <row r="22" spans="1:31" ht="24.95" customHeight="1">
      <c r="A22" s="492"/>
      <c r="B22" s="353">
        <v>4</v>
      </c>
      <c r="C22" s="26" t="s">
        <v>156</v>
      </c>
      <c r="D22" s="502"/>
      <c r="E22" s="469"/>
      <c r="F22" s="466"/>
      <c r="G22" s="464"/>
      <c r="H22" s="349" t="s">
        <v>352</v>
      </c>
      <c r="I22" s="37">
        <f t="shared" si="0"/>
        <v>1568.2087116</v>
      </c>
      <c r="J22" s="15">
        <v>477.99</v>
      </c>
      <c r="K22" s="15">
        <v>0.55000000000000004</v>
      </c>
      <c r="L22" s="15">
        <v>1000</v>
      </c>
      <c r="M22" s="372">
        <v>519</v>
      </c>
      <c r="N22" s="15">
        <v>4.5999999999999999E-2</v>
      </c>
      <c r="O22" s="372">
        <v>0.26</v>
      </c>
      <c r="R22" s="33" t="s">
        <v>483</v>
      </c>
      <c r="S22" s="348" t="s">
        <v>484</v>
      </c>
      <c r="T22" s="33" t="s">
        <v>485</v>
      </c>
      <c r="W22" s="349" t="s">
        <v>486</v>
      </c>
      <c r="X22" s="151" t="s">
        <v>487</v>
      </c>
      <c r="Y22" s="188" t="s">
        <v>488</v>
      </c>
      <c r="Z22" s="16">
        <v>3</v>
      </c>
      <c r="AA22" s="15" t="s">
        <v>159</v>
      </c>
      <c r="AB22" s="548" t="s">
        <v>1833</v>
      </c>
      <c r="AC22" s="548"/>
      <c r="AD22" s="549"/>
      <c r="AE22" s="241"/>
    </row>
    <row r="23" spans="1:31" s="27" customFormat="1" ht="24.95" customHeight="1">
      <c r="A23" s="491" t="s">
        <v>489</v>
      </c>
      <c r="B23" s="355">
        <v>2</v>
      </c>
      <c r="C23" s="123"/>
      <c r="D23" s="501" t="s">
        <v>490</v>
      </c>
      <c r="E23" s="468" t="s">
        <v>170</v>
      </c>
      <c r="F23" s="466"/>
      <c r="G23" s="464"/>
      <c r="H23" s="127" t="s">
        <v>335</v>
      </c>
      <c r="I23" s="37">
        <f t="shared" si="0"/>
        <v>2991.2074447999998</v>
      </c>
      <c r="J23" s="27">
        <v>911.72</v>
      </c>
      <c r="K23" s="27">
        <v>0.4</v>
      </c>
      <c r="L23" s="27">
        <v>17</v>
      </c>
      <c r="M23" s="168">
        <v>0.04</v>
      </c>
      <c r="N23" s="27">
        <v>4.2000000000000003E-2</v>
      </c>
      <c r="O23" s="168">
        <v>3.0000000000000001E-3</v>
      </c>
      <c r="R23" s="28" t="s">
        <v>491</v>
      </c>
      <c r="S23" s="367" t="s">
        <v>492</v>
      </c>
      <c r="T23" s="28" t="s">
        <v>493</v>
      </c>
      <c r="W23" s="127" t="s">
        <v>494</v>
      </c>
      <c r="X23" s="149" t="s">
        <v>495</v>
      </c>
      <c r="Y23" s="187" t="s">
        <v>496</v>
      </c>
      <c r="Z23" s="124" t="s">
        <v>497</v>
      </c>
      <c r="AA23" s="27" t="s">
        <v>156</v>
      </c>
      <c r="AB23" s="545" t="s">
        <v>1834</v>
      </c>
      <c r="AC23" s="545"/>
      <c r="AD23" s="546"/>
      <c r="AE23" s="240"/>
    </row>
    <row r="24" spans="1:31" ht="24.95" customHeight="1">
      <c r="A24" s="492"/>
      <c r="B24" s="353">
        <v>2</v>
      </c>
      <c r="C24" s="26"/>
      <c r="D24" s="502"/>
      <c r="E24" s="469"/>
      <c r="F24" s="466"/>
      <c r="G24" s="464"/>
      <c r="H24" s="349" t="s">
        <v>335</v>
      </c>
      <c r="I24" s="37">
        <f t="shared" si="0"/>
        <v>3028.3137452000001</v>
      </c>
      <c r="J24" s="15">
        <v>923.03</v>
      </c>
      <c r="K24" s="15">
        <v>0.49</v>
      </c>
      <c r="L24" s="15">
        <v>0.06</v>
      </c>
      <c r="M24" s="353">
        <v>0.06</v>
      </c>
      <c r="N24" s="15">
        <v>1.4999999999999999E-2</v>
      </c>
      <c r="O24" s="353">
        <v>1.4999999999999999E-2</v>
      </c>
      <c r="R24" s="33" t="s">
        <v>498</v>
      </c>
      <c r="S24" s="111" t="s">
        <v>498</v>
      </c>
      <c r="T24" s="33" t="s">
        <v>499</v>
      </c>
      <c r="W24" s="349" t="s">
        <v>500</v>
      </c>
      <c r="X24" s="151" t="s">
        <v>501</v>
      </c>
      <c r="Y24" s="188" t="s">
        <v>502</v>
      </c>
      <c r="Z24" s="16" t="s">
        <v>503</v>
      </c>
      <c r="AA24" s="15" t="s">
        <v>156</v>
      </c>
      <c r="AB24" s="548" t="s">
        <v>504</v>
      </c>
      <c r="AC24" s="548"/>
      <c r="AD24" s="549"/>
      <c r="AE24" s="241"/>
    </row>
    <row r="25" spans="1:31" s="27" customFormat="1" ht="24.95" customHeight="1">
      <c r="A25" s="491" t="s">
        <v>505</v>
      </c>
      <c r="B25" s="355">
        <v>3</v>
      </c>
      <c r="C25" s="123" t="s">
        <v>156</v>
      </c>
      <c r="D25" s="501" t="s">
        <v>506</v>
      </c>
      <c r="E25" s="468" t="s">
        <v>203</v>
      </c>
      <c r="F25" s="466"/>
      <c r="G25" s="464"/>
      <c r="H25" s="127" t="s">
        <v>335</v>
      </c>
      <c r="I25" s="37">
        <f t="shared" si="0"/>
        <v>2381.9882652000001</v>
      </c>
      <c r="J25" s="27">
        <v>726.03</v>
      </c>
      <c r="K25" s="27">
        <v>1.52</v>
      </c>
      <c r="L25" s="27">
        <v>0.01</v>
      </c>
      <c r="M25" s="355">
        <v>0.01</v>
      </c>
      <c r="N25" s="27">
        <v>0.04</v>
      </c>
      <c r="O25" s="355">
        <v>0.04</v>
      </c>
      <c r="P25" s="27">
        <v>2690</v>
      </c>
      <c r="Q25" s="27">
        <v>2590</v>
      </c>
      <c r="R25" s="28" t="s">
        <v>478</v>
      </c>
      <c r="S25" s="112" t="s">
        <v>478</v>
      </c>
      <c r="T25" s="28" t="s">
        <v>507</v>
      </c>
      <c r="W25" s="127" t="s">
        <v>508</v>
      </c>
      <c r="X25" s="149" t="s">
        <v>509</v>
      </c>
      <c r="Y25" s="187" t="s">
        <v>510</v>
      </c>
      <c r="Z25" s="124">
        <v>1</v>
      </c>
      <c r="AA25" s="27" t="s">
        <v>156</v>
      </c>
      <c r="AB25" s="545" t="s">
        <v>1835</v>
      </c>
      <c r="AC25" s="545"/>
      <c r="AD25" s="546"/>
      <c r="AE25" s="240"/>
    </row>
    <row r="26" spans="1:31" ht="24.95" customHeight="1">
      <c r="A26" s="492"/>
      <c r="B26" s="353">
        <v>3</v>
      </c>
      <c r="C26" s="26" t="s">
        <v>156</v>
      </c>
      <c r="D26" s="502"/>
      <c r="E26" s="469"/>
      <c r="F26" s="466"/>
      <c r="G26" s="464"/>
      <c r="H26" s="349" t="s">
        <v>511</v>
      </c>
      <c r="I26" s="37">
        <f t="shared" si="0"/>
        <v>2431.0040148000003</v>
      </c>
      <c r="J26" s="15">
        <v>740.97</v>
      </c>
      <c r="K26" s="15">
        <v>2.44</v>
      </c>
      <c r="L26" s="15">
        <v>2.9</v>
      </c>
      <c r="M26" s="353">
        <v>2.9</v>
      </c>
      <c r="N26" s="15">
        <v>3.1E-2</v>
      </c>
      <c r="O26" s="353">
        <v>3.1E-2</v>
      </c>
      <c r="P26" s="15">
        <v>2680</v>
      </c>
      <c r="Q26" s="15">
        <v>2690</v>
      </c>
      <c r="R26" s="33" t="s">
        <v>478</v>
      </c>
      <c r="S26" s="111" t="s">
        <v>478</v>
      </c>
      <c r="T26" s="33" t="s">
        <v>507</v>
      </c>
      <c r="W26" s="349" t="s">
        <v>512</v>
      </c>
      <c r="X26" s="151" t="s">
        <v>513</v>
      </c>
      <c r="Y26" s="188" t="s">
        <v>514</v>
      </c>
      <c r="Z26" s="16">
        <v>11</v>
      </c>
      <c r="AA26" s="15" t="s">
        <v>156</v>
      </c>
      <c r="AB26" s="548" t="s">
        <v>515</v>
      </c>
      <c r="AC26" s="548"/>
      <c r="AD26" s="549"/>
      <c r="AE26" s="241"/>
    </row>
    <row r="27" spans="1:31" s="139" customFormat="1" ht="24.95" customHeight="1">
      <c r="A27" s="491" t="s">
        <v>516</v>
      </c>
      <c r="B27" s="368">
        <v>2</v>
      </c>
      <c r="C27" s="136" t="s">
        <v>156</v>
      </c>
      <c r="D27" s="501" t="s">
        <v>517</v>
      </c>
      <c r="E27" s="468" t="s">
        <v>236</v>
      </c>
      <c r="F27" s="466"/>
      <c r="G27" s="464"/>
      <c r="H27" s="137" t="s">
        <v>335</v>
      </c>
      <c r="I27" s="138">
        <f t="shared" si="0"/>
        <v>350.98426319999999</v>
      </c>
      <c r="J27" s="139">
        <v>106.98</v>
      </c>
      <c r="K27" s="139">
        <v>0.27</v>
      </c>
      <c r="L27" s="139">
        <v>1539</v>
      </c>
      <c r="M27" s="368">
        <v>1000</v>
      </c>
      <c r="N27" s="139">
        <v>0.14799999999999999</v>
      </c>
      <c r="O27" s="181">
        <v>0.17299999999999999</v>
      </c>
      <c r="P27" s="139">
        <v>2660</v>
      </c>
      <c r="Q27" s="139">
        <v>2270</v>
      </c>
      <c r="R27" s="140" t="s">
        <v>518</v>
      </c>
      <c r="S27" s="157" t="s">
        <v>518</v>
      </c>
      <c r="T27" s="140" t="s">
        <v>519</v>
      </c>
      <c r="W27" s="137" t="s">
        <v>520</v>
      </c>
      <c r="X27" s="155" t="s">
        <v>521</v>
      </c>
      <c r="Y27" s="189" t="s">
        <v>522</v>
      </c>
      <c r="Z27" s="142">
        <v>2</v>
      </c>
      <c r="AA27" s="139" t="s">
        <v>156</v>
      </c>
      <c r="AB27" s="552" t="s">
        <v>1836</v>
      </c>
      <c r="AC27" s="552"/>
      <c r="AD27" s="553"/>
      <c r="AE27" s="351" t="s">
        <v>482</v>
      </c>
    </row>
    <row r="28" spans="1:31" ht="24.95" customHeight="1">
      <c r="A28" s="492"/>
      <c r="B28" s="353">
        <v>2</v>
      </c>
      <c r="C28" s="26" t="s">
        <v>156</v>
      </c>
      <c r="D28" s="502"/>
      <c r="E28" s="469"/>
      <c r="F28" s="466"/>
      <c r="G28" s="464"/>
      <c r="H28" s="349" t="s">
        <v>352</v>
      </c>
      <c r="I28" s="37">
        <f t="shared" si="0"/>
        <v>375.29528759999999</v>
      </c>
      <c r="J28" s="15">
        <v>114.39</v>
      </c>
      <c r="K28" s="15">
        <v>0.61</v>
      </c>
      <c r="L28" s="15">
        <v>9.1</v>
      </c>
      <c r="M28" s="372">
        <v>4</v>
      </c>
      <c r="N28" s="15">
        <v>7.0999999999999994E-2</v>
      </c>
      <c r="O28" s="372">
        <v>8.1000000000000003E-2</v>
      </c>
      <c r="P28" s="15">
        <v>2620</v>
      </c>
      <c r="Q28" s="15">
        <v>2430</v>
      </c>
      <c r="R28" s="33" t="s">
        <v>523</v>
      </c>
      <c r="S28" s="348" t="s">
        <v>523</v>
      </c>
      <c r="T28" s="33" t="s">
        <v>524</v>
      </c>
      <c r="W28" s="349" t="s">
        <v>525</v>
      </c>
      <c r="X28" s="151" t="s">
        <v>526</v>
      </c>
      <c r="Y28" s="188" t="s">
        <v>527</v>
      </c>
      <c r="Z28" s="16">
        <v>2</v>
      </c>
      <c r="AA28" s="15" t="s">
        <v>156</v>
      </c>
      <c r="AB28" s="548" t="s">
        <v>1837</v>
      </c>
      <c r="AC28" s="548"/>
      <c r="AD28" s="549"/>
      <c r="AE28" s="241"/>
    </row>
    <row r="29" spans="1:31" s="27" customFormat="1" ht="24.95" customHeight="1">
      <c r="A29" s="491" t="s">
        <v>528</v>
      </c>
      <c r="B29" s="355">
        <v>7</v>
      </c>
      <c r="C29" s="123" t="s">
        <v>156</v>
      </c>
      <c r="D29" s="501" t="s">
        <v>529</v>
      </c>
      <c r="E29" s="468" t="s">
        <v>245</v>
      </c>
      <c r="F29" s="466"/>
      <c r="G29" s="464"/>
      <c r="H29" s="127" t="s">
        <v>530</v>
      </c>
      <c r="I29" s="37">
        <f t="shared" si="0"/>
        <v>484.28479240000001</v>
      </c>
      <c r="J29" s="27">
        <v>147.61000000000001</v>
      </c>
      <c r="K29" s="27">
        <v>0.57999999999999996</v>
      </c>
      <c r="L29" s="27">
        <v>100</v>
      </c>
      <c r="M29" s="355">
        <v>100</v>
      </c>
      <c r="N29" s="27">
        <v>3.5999999999999997E-2</v>
      </c>
      <c r="O29" s="355">
        <v>3.5999999999999997E-2</v>
      </c>
      <c r="R29" s="28" t="s">
        <v>531</v>
      </c>
      <c r="S29" s="112" t="s">
        <v>531</v>
      </c>
      <c r="T29" s="28" t="s">
        <v>455</v>
      </c>
      <c r="W29" s="127" t="s">
        <v>532</v>
      </c>
      <c r="X29" s="149" t="s">
        <v>533</v>
      </c>
      <c r="Y29" s="187" t="s">
        <v>534</v>
      </c>
      <c r="Z29" s="124">
        <v>2</v>
      </c>
      <c r="AA29" s="27" t="s">
        <v>156</v>
      </c>
      <c r="AB29" s="545" t="s">
        <v>535</v>
      </c>
      <c r="AC29" s="545"/>
      <c r="AD29" s="546"/>
      <c r="AE29" s="240"/>
    </row>
    <row r="30" spans="1:31" s="30" customFormat="1" ht="24.95" customHeight="1">
      <c r="A30" s="492"/>
      <c r="B30" s="356">
        <v>7</v>
      </c>
      <c r="C30" s="99" t="s">
        <v>156</v>
      </c>
      <c r="D30" s="502"/>
      <c r="E30" s="469"/>
      <c r="F30" s="466"/>
      <c r="G30" s="464"/>
      <c r="H30" s="129" t="s">
        <v>536</v>
      </c>
      <c r="I30" s="100">
        <f t="shared" si="0"/>
        <v>555.80710439999996</v>
      </c>
      <c r="J30" s="30">
        <v>169.41</v>
      </c>
      <c r="K30" s="30">
        <v>0.52</v>
      </c>
      <c r="L30" s="30">
        <v>0.01</v>
      </c>
      <c r="M30" s="182">
        <v>0.03</v>
      </c>
      <c r="N30" s="30">
        <v>4.7E-2</v>
      </c>
      <c r="O30" s="182">
        <v>4.9000000000000002E-2</v>
      </c>
      <c r="R30" s="31" t="s">
        <v>531</v>
      </c>
      <c r="S30" s="110" t="s">
        <v>531</v>
      </c>
      <c r="T30" s="31" t="s">
        <v>455</v>
      </c>
      <c r="W30" s="129" t="s">
        <v>537</v>
      </c>
      <c r="X30" s="150" t="s">
        <v>538</v>
      </c>
      <c r="Y30" s="190" t="s">
        <v>539</v>
      </c>
      <c r="Z30" s="101">
        <v>6</v>
      </c>
      <c r="AA30" s="30" t="s">
        <v>156</v>
      </c>
      <c r="AB30" s="548" t="s">
        <v>540</v>
      </c>
      <c r="AC30" s="548"/>
      <c r="AD30" s="549"/>
      <c r="AE30" s="244"/>
    </row>
    <row r="31" spans="1:31" s="18" customFormat="1" ht="9.9499999999999993" customHeight="1">
      <c r="A31" s="245"/>
      <c r="B31" s="108"/>
      <c r="C31" s="239"/>
      <c r="D31" s="117"/>
      <c r="E31" s="107"/>
      <c r="F31" s="107"/>
      <c r="G31" s="107"/>
      <c r="H31" s="117"/>
      <c r="I31" s="153">
        <f t="shared" si="0"/>
        <v>0</v>
      </c>
      <c r="M31" s="108"/>
      <c r="O31" s="108"/>
      <c r="R31" s="19"/>
      <c r="S31" s="109"/>
      <c r="T31" s="19"/>
      <c r="W31" s="117"/>
      <c r="X31" s="108"/>
      <c r="Y31" s="246"/>
      <c r="Z31" s="97"/>
      <c r="AB31" s="538" t="s">
        <v>1825</v>
      </c>
      <c r="AC31" s="538"/>
      <c r="AD31" s="538"/>
      <c r="AE31" s="247"/>
    </row>
    <row r="32" spans="1:31" s="139" customFormat="1" ht="24.95" customHeight="1">
      <c r="A32" s="499" t="s">
        <v>541</v>
      </c>
      <c r="B32" s="368">
        <v>6</v>
      </c>
      <c r="C32" s="136" t="s">
        <v>156</v>
      </c>
      <c r="D32" s="504" t="s">
        <v>542</v>
      </c>
      <c r="E32" s="510" t="s">
        <v>152</v>
      </c>
      <c r="F32" s="466" t="s">
        <v>543</v>
      </c>
      <c r="G32" s="464" t="s">
        <v>369</v>
      </c>
      <c r="H32" s="137" t="s">
        <v>335</v>
      </c>
      <c r="I32" s="138">
        <f>J32*3.28084</f>
        <v>2034.2848419999998</v>
      </c>
      <c r="J32" s="139">
        <v>620.04999999999995</v>
      </c>
      <c r="K32" s="139">
        <v>0.98</v>
      </c>
      <c r="L32" s="139">
        <v>0.22</v>
      </c>
      <c r="M32" s="368">
        <v>0</v>
      </c>
      <c r="N32" s="139">
        <v>1.6E-2</v>
      </c>
      <c r="O32" s="201">
        <v>8.9999999999999993E-3</v>
      </c>
      <c r="R32" s="140" t="s">
        <v>449</v>
      </c>
      <c r="S32" s="141"/>
      <c r="T32" s="140" t="s">
        <v>499</v>
      </c>
      <c r="W32" s="202" t="s">
        <v>544</v>
      </c>
      <c r="X32" s="155" t="s">
        <v>545</v>
      </c>
      <c r="Y32" s="189" t="s">
        <v>546</v>
      </c>
      <c r="Z32" s="142" t="s">
        <v>547</v>
      </c>
      <c r="AA32" s="139" t="s">
        <v>156</v>
      </c>
      <c r="AB32" s="552" t="s">
        <v>548</v>
      </c>
      <c r="AC32" s="552"/>
      <c r="AD32" s="553"/>
      <c r="AE32" s="243" t="s">
        <v>549</v>
      </c>
    </row>
    <row r="33" spans="1:31" s="146" customFormat="1" ht="24.95" customHeight="1">
      <c r="A33" s="500"/>
      <c r="B33" s="354">
        <v>6</v>
      </c>
      <c r="C33" s="144" t="s">
        <v>156</v>
      </c>
      <c r="D33" s="505"/>
      <c r="E33" s="511"/>
      <c r="F33" s="466"/>
      <c r="G33" s="464"/>
      <c r="H33" s="145" t="s">
        <v>335</v>
      </c>
      <c r="I33" s="138">
        <f>J33*3.28084</f>
        <v>2037.5000651999999</v>
      </c>
      <c r="J33" s="146">
        <v>621.03</v>
      </c>
      <c r="K33" s="146">
        <v>0.46</v>
      </c>
      <c r="L33" s="146">
        <v>1</v>
      </c>
      <c r="M33" s="183">
        <v>0.67</v>
      </c>
      <c r="N33" s="146">
        <v>3.3000000000000002E-2</v>
      </c>
      <c r="O33" s="183">
        <v>3.3000000000000002E-2</v>
      </c>
      <c r="R33" s="147" t="s">
        <v>484</v>
      </c>
      <c r="S33" s="203" t="s">
        <v>439</v>
      </c>
      <c r="T33" s="147" t="s">
        <v>550</v>
      </c>
      <c r="W33" s="202" t="s">
        <v>551</v>
      </c>
      <c r="X33" s="152" t="s">
        <v>552</v>
      </c>
      <c r="Y33" s="192" t="s">
        <v>553</v>
      </c>
      <c r="Z33" s="148" t="s">
        <v>554</v>
      </c>
      <c r="AA33" s="146" t="s">
        <v>156</v>
      </c>
      <c r="AB33" s="554" t="s">
        <v>1838</v>
      </c>
      <c r="AC33" s="554"/>
      <c r="AD33" s="555"/>
      <c r="AE33" s="248" t="s">
        <v>555</v>
      </c>
    </row>
    <row r="34" spans="1:31" s="27" customFormat="1" ht="24.95" customHeight="1">
      <c r="A34" s="491" t="s">
        <v>556</v>
      </c>
      <c r="B34" s="355">
        <v>4</v>
      </c>
      <c r="C34" s="123" t="s">
        <v>156</v>
      </c>
      <c r="D34" s="501" t="s">
        <v>557</v>
      </c>
      <c r="E34" s="468" t="s">
        <v>155</v>
      </c>
      <c r="F34" s="466"/>
      <c r="G34" s="464"/>
      <c r="H34" s="127" t="s">
        <v>335</v>
      </c>
      <c r="I34" s="37">
        <f t="shared" ref="I34:I91" si="1">J34*3.28084</f>
        <v>2150.0000688</v>
      </c>
      <c r="J34" s="27">
        <v>655.32000000000005</v>
      </c>
      <c r="K34" s="27">
        <v>0.61</v>
      </c>
      <c r="L34" s="27">
        <v>0.17</v>
      </c>
      <c r="M34" s="355">
        <v>0.17</v>
      </c>
      <c r="N34" s="27">
        <v>4.4999999999999998E-2</v>
      </c>
      <c r="O34" s="355">
        <v>4.4999999999999998E-2</v>
      </c>
      <c r="R34" s="28" t="s">
        <v>558</v>
      </c>
      <c r="S34" s="112" t="s">
        <v>558</v>
      </c>
      <c r="T34" s="28" t="s">
        <v>559</v>
      </c>
      <c r="W34" s="127" t="s">
        <v>560</v>
      </c>
      <c r="X34" s="149" t="s">
        <v>561</v>
      </c>
      <c r="Y34" s="187" t="s">
        <v>562</v>
      </c>
      <c r="Z34" s="124">
        <v>1</v>
      </c>
      <c r="AA34" s="27" t="s">
        <v>156</v>
      </c>
      <c r="AB34" s="545" t="s">
        <v>563</v>
      </c>
      <c r="AC34" s="545"/>
      <c r="AD34" s="546"/>
      <c r="AE34" s="240" t="s">
        <v>564</v>
      </c>
    </row>
    <row r="35" spans="1:31" ht="24.95" customHeight="1">
      <c r="A35" s="492"/>
      <c r="B35" s="353">
        <v>4</v>
      </c>
      <c r="C35" s="26" t="s">
        <v>156</v>
      </c>
      <c r="D35" s="502"/>
      <c r="E35" s="469"/>
      <c r="F35" s="466"/>
      <c r="G35" s="464"/>
      <c r="H35" s="349" t="s">
        <v>335</v>
      </c>
      <c r="I35" s="37">
        <f t="shared" si="1"/>
        <v>2152.0013811999997</v>
      </c>
      <c r="J35" s="15">
        <v>655.93</v>
      </c>
      <c r="K35" s="15">
        <v>0.61</v>
      </c>
      <c r="L35" s="15">
        <v>3</v>
      </c>
      <c r="M35" s="353">
        <v>3</v>
      </c>
      <c r="N35" s="15">
        <v>7.1999999999999995E-2</v>
      </c>
      <c r="O35" s="353">
        <v>7.1999999999999995E-2</v>
      </c>
      <c r="R35" s="33" t="s">
        <v>523</v>
      </c>
      <c r="S35" s="111" t="s">
        <v>523</v>
      </c>
      <c r="T35" s="33" t="s">
        <v>524</v>
      </c>
      <c r="W35" s="349" t="s">
        <v>565</v>
      </c>
      <c r="X35" s="151" t="s">
        <v>566</v>
      </c>
      <c r="Y35" s="188" t="s">
        <v>567</v>
      </c>
      <c r="Z35" s="16">
        <v>2</v>
      </c>
      <c r="AA35" s="15" t="s">
        <v>156</v>
      </c>
      <c r="AB35" s="548" t="s">
        <v>1839</v>
      </c>
      <c r="AC35" s="548"/>
      <c r="AD35" s="549"/>
      <c r="AE35" s="241"/>
    </row>
    <row r="36" spans="1:31" s="27" customFormat="1" ht="24.95" customHeight="1">
      <c r="A36" s="364" t="s">
        <v>505</v>
      </c>
      <c r="B36" s="355">
        <v>3</v>
      </c>
      <c r="C36" s="123" t="s">
        <v>156</v>
      </c>
      <c r="D36" s="365" t="s">
        <v>506</v>
      </c>
      <c r="E36" s="126" t="s">
        <v>203</v>
      </c>
      <c r="F36" s="466"/>
      <c r="G36" s="464"/>
      <c r="H36" s="127" t="s">
        <v>568</v>
      </c>
      <c r="I36" s="37">
        <f t="shared" si="1"/>
        <v>2574.0158303999997</v>
      </c>
      <c r="J36" s="27">
        <v>784.56</v>
      </c>
      <c r="K36" s="27">
        <v>0.43</v>
      </c>
      <c r="L36" s="27">
        <v>1000</v>
      </c>
      <c r="M36" s="355" t="s">
        <v>336</v>
      </c>
      <c r="N36" s="27">
        <v>0.16800000000000001</v>
      </c>
      <c r="O36" s="355" t="s">
        <v>336</v>
      </c>
      <c r="P36" s="27">
        <v>2650</v>
      </c>
      <c r="Q36" s="27">
        <v>2200</v>
      </c>
      <c r="R36" s="28" t="s">
        <v>569</v>
      </c>
      <c r="S36" s="112" t="s">
        <v>336</v>
      </c>
      <c r="T36" s="28" t="s">
        <v>455</v>
      </c>
      <c r="W36" s="127" t="s">
        <v>570</v>
      </c>
      <c r="X36" s="149" t="s">
        <v>571</v>
      </c>
      <c r="Y36" s="187" t="s">
        <v>572</v>
      </c>
      <c r="Z36" s="124">
        <v>1</v>
      </c>
      <c r="AA36" s="27" t="s">
        <v>156</v>
      </c>
      <c r="AB36" s="556" t="s">
        <v>573</v>
      </c>
      <c r="AC36" s="556"/>
      <c r="AD36" s="557"/>
      <c r="AE36" s="240"/>
    </row>
    <row r="37" spans="1:31" s="81" customFormat="1" ht="24.95" customHeight="1">
      <c r="A37" s="249" t="s">
        <v>528</v>
      </c>
      <c r="B37" s="133">
        <v>7</v>
      </c>
      <c r="C37" s="158"/>
      <c r="D37" s="79" t="s">
        <v>529</v>
      </c>
      <c r="E37" s="80" t="s">
        <v>245</v>
      </c>
      <c r="F37" s="466"/>
      <c r="G37" s="464"/>
      <c r="H37" s="128" t="s">
        <v>574</v>
      </c>
      <c r="I37" s="100">
        <f t="shared" si="1"/>
        <v>626.11550560000001</v>
      </c>
      <c r="J37" s="81">
        <v>190.84</v>
      </c>
      <c r="K37" s="81">
        <v>0.27</v>
      </c>
      <c r="L37" s="81">
        <v>1000</v>
      </c>
      <c r="M37" s="133" t="s">
        <v>336</v>
      </c>
      <c r="N37" s="81">
        <v>2.1000000000000001E-2</v>
      </c>
      <c r="O37" s="133" t="s">
        <v>336</v>
      </c>
      <c r="R37" s="82" t="s">
        <v>575</v>
      </c>
      <c r="S37" s="160" t="s">
        <v>276</v>
      </c>
      <c r="T37" s="82" t="s">
        <v>576</v>
      </c>
      <c r="W37" s="128" t="s">
        <v>577</v>
      </c>
      <c r="X37" s="161" t="s">
        <v>578</v>
      </c>
      <c r="Y37" s="191" t="s">
        <v>579</v>
      </c>
      <c r="Z37" s="159">
        <v>2</v>
      </c>
      <c r="AA37" s="81" t="s">
        <v>156</v>
      </c>
      <c r="AB37" s="556" t="s">
        <v>1840</v>
      </c>
      <c r="AC37" s="556"/>
      <c r="AD37" s="557"/>
      <c r="AE37" s="250"/>
    </row>
    <row r="38" spans="1:31" s="18" customFormat="1" ht="9.9499999999999993" customHeight="1">
      <c r="A38" s="245"/>
      <c r="B38" s="108"/>
      <c r="C38" s="239"/>
      <c r="D38" s="117"/>
      <c r="E38" s="107"/>
      <c r="F38" s="107"/>
      <c r="G38" s="107"/>
      <c r="H38" s="117"/>
      <c r="I38" s="153">
        <f t="shared" si="1"/>
        <v>0</v>
      </c>
      <c r="M38" s="108"/>
      <c r="O38" s="108"/>
      <c r="R38" s="19"/>
      <c r="S38" s="109"/>
      <c r="T38" s="19"/>
      <c r="W38" s="117"/>
      <c r="X38" s="108"/>
      <c r="Y38" s="246"/>
      <c r="Z38" s="97"/>
      <c r="AB38" s="538"/>
      <c r="AC38" s="538"/>
      <c r="AD38" s="538"/>
      <c r="AE38" s="247"/>
    </row>
    <row r="39" spans="1:31" s="27" customFormat="1" ht="24.95" customHeight="1">
      <c r="A39" s="491" t="s">
        <v>344</v>
      </c>
      <c r="B39" s="355">
        <v>4</v>
      </c>
      <c r="C39" s="123" t="s">
        <v>156</v>
      </c>
      <c r="D39" s="501" t="s">
        <v>345</v>
      </c>
      <c r="E39" s="468" t="s">
        <v>40</v>
      </c>
      <c r="F39" s="466" t="s">
        <v>580</v>
      </c>
      <c r="G39" s="464" t="s">
        <v>581</v>
      </c>
      <c r="H39" s="127" t="s">
        <v>447</v>
      </c>
      <c r="I39" s="37">
        <f t="shared" si="1"/>
        <v>4611.2206200000001</v>
      </c>
      <c r="J39" s="27">
        <v>1405.5</v>
      </c>
      <c r="K39" s="27">
        <v>1.06</v>
      </c>
      <c r="L39" s="27">
        <v>0.21</v>
      </c>
      <c r="M39" s="355">
        <v>0.21</v>
      </c>
      <c r="N39" s="27">
        <v>0.03</v>
      </c>
      <c r="O39" s="355">
        <v>0.03</v>
      </c>
      <c r="P39" s="27">
        <v>2720</v>
      </c>
      <c r="Q39" s="27">
        <v>2640</v>
      </c>
      <c r="R39" s="28" t="s">
        <v>582</v>
      </c>
      <c r="S39" s="112"/>
      <c r="T39" s="28" t="s">
        <v>583</v>
      </c>
      <c r="W39" s="127" t="s">
        <v>584</v>
      </c>
      <c r="X39" s="149" t="s">
        <v>585</v>
      </c>
      <c r="Y39" s="187" t="s">
        <v>586</v>
      </c>
      <c r="Z39" s="124" t="s">
        <v>587</v>
      </c>
      <c r="AA39" s="27" t="s">
        <v>159</v>
      </c>
      <c r="AB39" s="545" t="s">
        <v>588</v>
      </c>
      <c r="AC39" s="545"/>
      <c r="AD39" s="546"/>
      <c r="AE39" s="240"/>
    </row>
    <row r="40" spans="1:31" ht="24.95" customHeight="1">
      <c r="A40" s="492"/>
      <c r="B40" s="353">
        <v>4</v>
      </c>
      <c r="C40" s="26" t="s">
        <v>156</v>
      </c>
      <c r="D40" s="502"/>
      <c r="E40" s="469"/>
      <c r="F40" s="466"/>
      <c r="G40" s="464"/>
      <c r="H40" s="349" t="s">
        <v>437</v>
      </c>
      <c r="I40" s="37">
        <f t="shared" si="1"/>
        <v>4631.7586783999996</v>
      </c>
      <c r="J40" s="15">
        <v>1411.76</v>
      </c>
      <c r="K40" s="15">
        <v>0.35</v>
      </c>
      <c r="L40" s="15">
        <v>1430</v>
      </c>
      <c r="M40" s="353">
        <v>1430</v>
      </c>
      <c r="N40" s="15">
        <v>6.4000000000000001E-2</v>
      </c>
      <c r="O40" s="353">
        <v>6.4000000000000001E-2</v>
      </c>
      <c r="P40" s="15">
        <v>2850</v>
      </c>
      <c r="Q40" s="15">
        <v>2670</v>
      </c>
      <c r="R40" s="33" t="s">
        <v>589</v>
      </c>
      <c r="S40" s="111"/>
      <c r="T40" s="33" t="s">
        <v>590</v>
      </c>
      <c r="W40" s="349" t="s">
        <v>591</v>
      </c>
      <c r="X40" s="151" t="s">
        <v>592</v>
      </c>
      <c r="Y40" s="188" t="s">
        <v>593</v>
      </c>
      <c r="Z40" s="16" t="s">
        <v>594</v>
      </c>
      <c r="AA40" s="15" t="s">
        <v>159</v>
      </c>
      <c r="AB40" s="558" t="s">
        <v>1841</v>
      </c>
      <c r="AC40" s="558"/>
      <c r="AD40" s="559"/>
      <c r="AE40" s="241"/>
    </row>
    <row r="41" spans="1:31" s="27" customFormat="1" ht="24.95" customHeight="1">
      <c r="A41" s="491" t="s">
        <v>595</v>
      </c>
      <c r="B41" s="355">
        <v>2</v>
      </c>
      <c r="C41" s="123" t="s">
        <v>156</v>
      </c>
      <c r="D41" s="501" t="s">
        <v>596</v>
      </c>
      <c r="E41" s="468" t="s">
        <v>48</v>
      </c>
      <c r="F41" s="466"/>
      <c r="G41" s="464"/>
      <c r="H41" s="127" t="s">
        <v>335</v>
      </c>
      <c r="I41" s="37">
        <f t="shared" si="1"/>
        <v>4665.2888632000004</v>
      </c>
      <c r="J41" s="27">
        <v>1421.98</v>
      </c>
      <c r="K41" s="27">
        <v>1.1599999999999999</v>
      </c>
      <c r="L41" s="27">
        <v>0.71</v>
      </c>
      <c r="M41" s="355">
        <v>0.71</v>
      </c>
      <c r="N41" s="27">
        <v>0.02</v>
      </c>
      <c r="O41" s="355">
        <v>0.02</v>
      </c>
      <c r="P41" s="27">
        <v>2710</v>
      </c>
      <c r="Q41" s="27">
        <v>2660</v>
      </c>
      <c r="R41" s="28" t="s">
        <v>597</v>
      </c>
      <c r="S41" s="112" t="s">
        <v>597</v>
      </c>
      <c r="T41" s="28" t="s">
        <v>598</v>
      </c>
      <c r="W41" s="127" t="s">
        <v>599</v>
      </c>
      <c r="X41" s="149" t="s">
        <v>600</v>
      </c>
      <c r="Y41" s="187" t="s">
        <v>601</v>
      </c>
      <c r="Z41" s="124" t="s">
        <v>602</v>
      </c>
      <c r="AA41" s="27" t="s">
        <v>156</v>
      </c>
      <c r="AB41" s="545" t="s">
        <v>1842</v>
      </c>
      <c r="AC41" s="545"/>
      <c r="AD41" s="546"/>
      <c r="AE41" s="240"/>
    </row>
    <row r="42" spans="1:31" s="146" customFormat="1" ht="24.95" customHeight="1">
      <c r="A42" s="492"/>
      <c r="B42" s="354">
        <v>2</v>
      </c>
      <c r="C42" s="144" t="s">
        <v>156</v>
      </c>
      <c r="D42" s="502"/>
      <c r="E42" s="469"/>
      <c r="F42" s="466"/>
      <c r="G42" s="464"/>
      <c r="H42" s="145" t="s">
        <v>335</v>
      </c>
      <c r="I42" s="138">
        <f t="shared" si="1"/>
        <v>4701.5749536000003</v>
      </c>
      <c r="J42" s="146">
        <v>1433.04</v>
      </c>
      <c r="K42" s="146">
        <v>0.41</v>
      </c>
      <c r="L42" s="146">
        <v>1000</v>
      </c>
      <c r="M42" s="183">
        <v>5.46</v>
      </c>
      <c r="N42" s="146">
        <v>0.13600000000000001</v>
      </c>
      <c r="O42" s="183">
        <v>9.4E-2</v>
      </c>
      <c r="P42" s="146">
        <v>2840</v>
      </c>
      <c r="Q42" s="146">
        <v>2460</v>
      </c>
      <c r="R42" s="147" t="s">
        <v>603</v>
      </c>
      <c r="S42" s="162" t="s">
        <v>604</v>
      </c>
      <c r="T42" s="147" t="s">
        <v>605</v>
      </c>
      <c r="W42" s="145" t="s">
        <v>606</v>
      </c>
      <c r="X42" s="152" t="s">
        <v>607</v>
      </c>
      <c r="Y42" s="192" t="s">
        <v>608</v>
      </c>
      <c r="Z42" s="148" t="s">
        <v>609</v>
      </c>
      <c r="AB42" s="554" t="s">
        <v>1843</v>
      </c>
      <c r="AC42" s="554"/>
      <c r="AD42" s="555"/>
      <c r="AE42" s="248" t="s">
        <v>610</v>
      </c>
    </row>
    <row r="43" spans="1:31" s="27" customFormat="1" ht="24.95" customHeight="1">
      <c r="A43" s="491" t="s">
        <v>611</v>
      </c>
      <c r="B43" s="355">
        <v>2</v>
      </c>
      <c r="C43" s="123" t="s">
        <v>156</v>
      </c>
      <c r="D43" s="501" t="s">
        <v>612</v>
      </c>
      <c r="E43" s="468" t="s">
        <v>51</v>
      </c>
      <c r="F43" s="466"/>
      <c r="G43" s="464"/>
      <c r="H43" s="127" t="s">
        <v>335</v>
      </c>
      <c r="I43" s="37">
        <f t="shared" si="1"/>
        <v>4655.5119599999998</v>
      </c>
      <c r="J43" s="27">
        <v>1419</v>
      </c>
      <c r="K43" s="27">
        <v>1.95</v>
      </c>
      <c r="L43" s="27">
        <v>0.03</v>
      </c>
      <c r="M43" s="355">
        <v>0.03</v>
      </c>
      <c r="N43" s="27">
        <v>0.03</v>
      </c>
      <c r="O43" s="355">
        <v>0.03</v>
      </c>
      <c r="P43" s="27">
        <v>2700</v>
      </c>
      <c r="Q43" s="27">
        <v>2620</v>
      </c>
      <c r="R43" s="28" t="s">
        <v>613</v>
      </c>
      <c r="S43" s="112" t="s">
        <v>613</v>
      </c>
      <c r="T43" s="28"/>
      <c r="W43" s="127" t="s">
        <v>614</v>
      </c>
      <c r="X43" s="149" t="s">
        <v>615</v>
      </c>
      <c r="Y43" s="187" t="s">
        <v>616</v>
      </c>
      <c r="Z43" s="124"/>
      <c r="AA43" s="27" t="s">
        <v>159</v>
      </c>
      <c r="AB43" s="545" t="s">
        <v>1844</v>
      </c>
      <c r="AC43" s="545"/>
      <c r="AD43" s="546"/>
      <c r="AE43" s="240" t="s">
        <v>617</v>
      </c>
    </row>
    <row r="44" spans="1:31" ht="24.95" customHeight="1">
      <c r="A44" s="492"/>
      <c r="B44" s="353">
        <v>2</v>
      </c>
      <c r="C44" s="26" t="s">
        <v>156</v>
      </c>
      <c r="D44" s="502"/>
      <c r="E44" s="469"/>
      <c r="F44" s="466"/>
      <c r="G44" s="464"/>
      <c r="H44" s="349" t="s">
        <v>447</v>
      </c>
      <c r="I44" s="37">
        <f t="shared" si="1"/>
        <v>4713.3531692000006</v>
      </c>
      <c r="J44" s="15">
        <v>1436.63</v>
      </c>
      <c r="K44" s="15">
        <v>0.2</v>
      </c>
      <c r="L44" s="15">
        <v>780</v>
      </c>
      <c r="M44" s="372">
        <v>18.2</v>
      </c>
      <c r="N44" s="15">
        <v>0.184</v>
      </c>
      <c r="O44" s="372">
        <v>0.14799999999999999</v>
      </c>
      <c r="P44" s="15">
        <v>2840</v>
      </c>
      <c r="Q44" s="15">
        <v>2320</v>
      </c>
      <c r="R44" s="33" t="s">
        <v>618</v>
      </c>
      <c r="S44" s="348" t="s">
        <v>619</v>
      </c>
      <c r="T44" s="33" t="s">
        <v>590</v>
      </c>
      <c r="W44" s="349" t="s">
        <v>620</v>
      </c>
      <c r="X44" s="151" t="s">
        <v>621</v>
      </c>
      <c r="Y44" s="188" t="s">
        <v>622</v>
      </c>
      <c r="AA44" s="15" t="s">
        <v>159</v>
      </c>
      <c r="AB44" s="548" t="s">
        <v>1845</v>
      </c>
      <c r="AC44" s="548"/>
      <c r="AD44" s="549"/>
      <c r="AE44" s="241"/>
    </row>
    <row r="45" spans="1:31" s="27" customFormat="1" ht="24.95" customHeight="1">
      <c r="A45" s="491" t="s">
        <v>623</v>
      </c>
      <c r="B45" s="355">
        <v>2</v>
      </c>
      <c r="C45" s="123" t="s">
        <v>156</v>
      </c>
      <c r="D45" s="501" t="s">
        <v>624</v>
      </c>
      <c r="E45" s="468" t="s">
        <v>54</v>
      </c>
      <c r="F45" s="466"/>
      <c r="G45" s="464"/>
      <c r="H45" s="127" t="s">
        <v>352</v>
      </c>
      <c r="I45" s="37">
        <f t="shared" si="1"/>
        <v>4657.2508052000003</v>
      </c>
      <c r="J45" s="27">
        <v>1419.53</v>
      </c>
      <c r="K45" s="27">
        <v>0.31</v>
      </c>
      <c r="L45" s="27">
        <v>1220</v>
      </c>
      <c r="M45" s="168">
        <v>38</v>
      </c>
      <c r="N45" s="27">
        <v>0.125</v>
      </c>
      <c r="O45" s="168">
        <v>0.09</v>
      </c>
      <c r="P45" s="27">
        <v>2820</v>
      </c>
      <c r="Q45" s="27">
        <v>2470</v>
      </c>
      <c r="R45" s="28" t="s">
        <v>625</v>
      </c>
      <c r="S45" s="367" t="s">
        <v>626</v>
      </c>
      <c r="T45" s="28" t="s">
        <v>627</v>
      </c>
      <c r="W45" s="127" t="s">
        <v>628</v>
      </c>
      <c r="X45" s="165" t="s">
        <v>629</v>
      </c>
      <c r="Y45" s="187" t="s">
        <v>630</v>
      </c>
      <c r="Z45" s="124" t="s">
        <v>631</v>
      </c>
      <c r="AB45" s="545" t="s">
        <v>1846</v>
      </c>
      <c r="AC45" s="545"/>
      <c r="AD45" s="546"/>
      <c r="AE45" s="240"/>
    </row>
    <row r="46" spans="1:31" ht="24.95" customHeight="1">
      <c r="A46" s="492"/>
      <c r="B46" s="353">
        <v>2</v>
      </c>
      <c r="C46" s="26" t="s">
        <v>156</v>
      </c>
      <c r="D46" s="502"/>
      <c r="E46" s="469"/>
      <c r="F46" s="466"/>
      <c r="G46" s="464"/>
      <c r="H46" s="349" t="s">
        <v>352</v>
      </c>
      <c r="I46" s="37">
        <f t="shared" si="1"/>
        <v>4683.9568428000002</v>
      </c>
      <c r="J46" s="15">
        <v>1427.67</v>
      </c>
      <c r="K46" s="15">
        <v>1.23</v>
      </c>
      <c r="L46" s="15">
        <v>2.0699999999999998</v>
      </c>
      <c r="M46" s="353">
        <v>2.0699999999999998</v>
      </c>
      <c r="N46" s="15">
        <v>6.3E-2</v>
      </c>
      <c r="O46" s="353">
        <v>6.3E-2</v>
      </c>
      <c r="P46" s="15">
        <v>2850</v>
      </c>
      <c r="Q46" s="15">
        <v>2670</v>
      </c>
      <c r="R46" s="33" t="s">
        <v>632</v>
      </c>
      <c r="S46" s="111" t="s">
        <v>632</v>
      </c>
      <c r="T46" s="33" t="s">
        <v>633</v>
      </c>
      <c r="W46" s="349" t="s">
        <v>634</v>
      </c>
      <c r="X46" s="167" t="s">
        <v>635</v>
      </c>
      <c r="Y46" s="188" t="s">
        <v>636</v>
      </c>
      <c r="Z46" s="16" t="s">
        <v>637</v>
      </c>
      <c r="AB46" s="548" t="s">
        <v>1847</v>
      </c>
      <c r="AC46" s="548"/>
      <c r="AD46" s="549"/>
      <c r="AE46" s="241"/>
    </row>
    <row r="47" spans="1:31" s="27" customFormat="1" ht="24.95" customHeight="1">
      <c r="A47" s="491" t="s">
        <v>638</v>
      </c>
      <c r="B47" s="355">
        <v>2</v>
      </c>
      <c r="C47" s="123" t="s">
        <v>156</v>
      </c>
      <c r="D47" s="501" t="s">
        <v>639</v>
      </c>
      <c r="E47" s="468" t="s">
        <v>57</v>
      </c>
      <c r="F47" s="466"/>
      <c r="G47" s="464"/>
      <c r="H47" s="127" t="s">
        <v>352</v>
      </c>
      <c r="I47" s="37">
        <f t="shared" si="1"/>
        <v>4653.8715400000001</v>
      </c>
      <c r="J47" s="27">
        <v>1418.5</v>
      </c>
      <c r="K47" s="27">
        <v>0.22</v>
      </c>
      <c r="L47" s="27">
        <v>117</v>
      </c>
      <c r="M47" s="355" t="s">
        <v>336</v>
      </c>
      <c r="N47" s="27">
        <v>0.19400000000000001</v>
      </c>
      <c r="O47" s="355" t="s">
        <v>336</v>
      </c>
      <c r="P47" s="27">
        <v>2850</v>
      </c>
      <c r="Q47" s="27">
        <v>2300</v>
      </c>
      <c r="R47" s="28" t="s">
        <v>640</v>
      </c>
      <c r="S47" s="112" t="s">
        <v>336</v>
      </c>
      <c r="T47" s="28" t="s">
        <v>641</v>
      </c>
      <c r="W47" s="127" t="s">
        <v>642</v>
      </c>
      <c r="X47" s="165" t="s">
        <v>643</v>
      </c>
      <c r="Y47" s="187" t="s">
        <v>644</v>
      </c>
      <c r="Z47" s="124" t="s">
        <v>645</v>
      </c>
      <c r="AA47" s="27" t="s">
        <v>159</v>
      </c>
      <c r="AB47" s="545" t="s">
        <v>1848</v>
      </c>
      <c r="AC47" s="545"/>
      <c r="AD47" s="546"/>
      <c r="AE47" s="240"/>
    </row>
    <row r="48" spans="1:31" ht="24.95" customHeight="1">
      <c r="A48" s="492"/>
      <c r="B48" s="353">
        <v>2</v>
      </c>
      <c r="C48" s="26" t="s">
        <v>156</v>
      </c>
      <c r="D48" s="502"/>
      <c r="E48" s="469"/>
      <c r="F48" s="466"/>
      <c r="G48" s="464"/>
      <c r="H48" s="349" t="s">
        <v>352</v>
      </c>
      <c r="I48" s="37">
        <f t="shared" si="1"/>
        <v>4667.9135352000003</v>
      </c>
      <c r="J48" s="15">
        <v>1422.78</v>
      </c>
      <c r="K48" s="15">
        <v>0.32</v>
      </c>
      <c r="L48" s="15">
        <v>2.72</v>
      </c>
      <c r="M48" s="372">
        <v>1.3</v>
      </c>
      <c r="N48" s="15">
        <v>0.107</v>
      </c>
      <c r="O48" s="372">
        <v>0.13400000000000001</v>
      </c>
      <c r="P48" s="15">
        <v>2840</v>
      </c>
      <c r="Q48" s="15">
        <v>2540</v>
      </c>
      <c r="R48" s="33" t="s">
        <v>646</v>
      </c>
      <c r="S48" s="348" t="s">
        <v>646</v>
      </c>
      <c r="T48" s="33" t="s">
        <v>647</v>
      </c>
      <c r="W48" s="349" t="s">
        <v>648</v>
      </c>
      <c r="X48" s="167" t="s">
        <v>649</v>
      </c>
      <c r="Y48" s="188" t="s">
        <v>650</v>
      </c>
      <c r="Z48" s="16" t="s">
        <v>637</v>
      </c>
      <c r="AA48" s="15" t="s">
        <v>159</v>
      </c>
      <c r="AB48" s="548" t="s">
        <v>651</v>
      </c>
      <c r="AC48" s="548"/>
      <c r="AD48" s="549"/>
      <c r="AE48" s="241"/>
    </row>
    <row r="49" spans="1:31" s="27" customFormat="1" ht="24.95" customHeight="1">
      <c r="A49" s="491" t="s">
        <v>652</v>
      </c>
      <c r="B49" s="355">
        <v>4</v>
      </c>
      <c r="C49" s="123" t="s">
        <v>156</v>
      </c>
      <c r="D49" s="501" t="s">
        <v>653</v>
      </c>
      <c r="E49" s="468" t="s">
        <v>83</v>
      </c>
      <c r="F49" s="503"/>
      <c r="G49" s="465"/>
      <c r="H49" s="127" t="s">
        <v>335</v>
      </c>
      <c r="I49" s="37">
        <f t="shared" si="1"/>
        <v>4520.9319032000003</v>
      </c>
      <c r="J49" s="27">
        <v>1377.98</v>
      </c>
      <c r="K49" s="27">
        <v>0.26</v>
      </c>
      <c r="L49" s="27">
        <v>215</v>
      </c>
      <c r="M49" s="168">
        <v>1.08</v>
      </c>
      <c r="N49" s="27">
        <v>0.24</v>
      </c>
      <c r="O49" s="168">
        <v>7.0000000000000007E-2</v>
      </c>
      <c r="P49" s="27">
        <v>2850</v>
      </c>
      <c r="Q49" s="27">
        <v>2160</v>
      </c>
      <c r="R49" s="28" t="s">
        <v>654</v>
      </c>
      <c r="S49" s="367" t="s">
        <v>654</v>
      </c>
      <c r="T49" s="28" t="s">
        <v>590</v>
      </c>
      <c r="W49" s="127" t="s">
        <v>655</v>
      </c>
      <c r="X49" s="165" t="s">
        <v>656</v>
      </c>
      <c r="Y49" s="187" t="s">
        <v>657</v>
      </c>
      <c r="Z49" s="124" t="s">
        <v>658</v>
      </c>
      <c r="AA49" s="27" t="s">
        <v>159</v>
      </c>
      <c r="AB49" s="545" t="s">
        <v>1849</v>
      </c>
      <c r="AC49" s="545"/>
      <c r="AD49" s="546"/>
      <c r="AE49" s="240"/>
    </row>
    <row r="50" spans="1:31" ht="24.95" customHeight="1">
      <c r="A50" s="492"/>
      <c r="B50" s="353">
        <v>4</v>
      </c>
      <c r="C50" s="26" t="s">
        <v>156</v>
      </c>
      <c r="D50" s="502"/>
      <c r="E50" s="469"/>
      <c r="F50" s="466"/>
      <c r="G50" s="464"/>
      <c r="H50" s="349" t="s">
        <v>352</v>
      </c>
      <c r="I50" s="37">
        <f t="shared" si="1"/>
        <v>4535.4988327999999</v>
      </c>
      <c r="J50" s="15">
        <v>1382.42</v>
      </c>
      <c r="K50" s="15">
        <v>0.32</v>
      </c>
      <c r="L50" s="15">
        <v>0.04</v>
      </c>
      <c r="M50" s="353" t="s">
        <v>336</v>
      </c>
      <c r="N50" s="15">
        <v>0.03</v>
      </c>
      <c r="O50" s="353" t="s">
        <v>336</v>
      </c>
      <c r="P50" s="15">
        <v>2850</v>
      </c>
      <c r="Q50" s="15">
        <v>2770</v>
      </c>
      <c r="R50" s="33" t="s">
        <v>659</v>
      </c>
      <c r="S50" s="111" t="s">
        <v>336</v>
      </c>
      <c r="T50" s="33" t="s">
        <v>660</v>
      </c>
      <c r="W50" s="349" t="s">
        <v>661</v>
      </c>
      <c r="X50" s="167" t="s">
        <v>662</v>
      </c>
      <c r="Y50" s="188" t="s">
        <v>663</v>
      </c>
      <c r="Z50" s="16" t="s">
        <v>664</v>
      </c>
      <c r="AA50" s="15" t="s">
        <v>159</v>
      </c>
      <c r="AB50" s="548" t="s">
        <v>1850</v>
      </c>
      <c r="AC50" s="548"/>
      <c r="AD50" s="549"/>
      <c r="AE50" s="241"/>
    </row>
    <row r="51" spans="1:31" s="27" customFormat="1" ht="24.95" customHeight="1">
      <c r="A51" s="491" t="s">
        <v>541</v>
      </c>
      <c r="B51" s="355">
        <v>6</v>
      </c>
      <c r="C51" s="123" t="s">
        <v>156</v>
      </c>
      <c r="D51" s="501" t="s">
        <v>542</v>
      </c>
      <c r="E51" s="468" t="s">
        <v>152</v>
      </c>
      <c r="F51" s="466"/>
      <c r="G51" s="464"/>
      <c r="H51" s="127" t="s">
        <v>335</v>
      </c>
      <c r="I51" s="37">
        <f t="shared" si="1"/>
        <v>2041.1089892</v>
      </c>
      <c r="J51" s="27">
        <v>622.13</v>
      </c>
      <c r="K51" s="27">
        <v>0.57999999999999996</v>
      </c>
      <c r="L51" s="27">
        <v>0.67</v>
      </c>
      <c r="M51" s="168">
        <v>0.09</v>
      </c>
      <c r="N51" s="27">
        <v>3.3000000000000002E-2</v>
      </c>
      <c r="O51" s="168">
        <v>5.6000000000000001E-2</v>
      </c>
      <c r="R51" s="28" t="s">
        <v>439</v>
      </c>
      <c r="S51" s="367" t="s">
        <v>439</v>
      </c>
      <c r="T51" s="28" t="s">
        <v>455</v>
      </c>
      <c r="W51" s="127" t="s">
        <v>665</v>
      </c>
      <c r="X51" s="165" t="s">
        <v>666</v>
      </c>
      <c r="Y51" s="187" t="s">
        <v>667</v>
      </c>
      <c r="Z51" s="124" t="s">
        <v>668</v>
      </c>
      <c r="AA51" s="27" t="s">
        <v>156</v>
      </c>
      <c r="AB51" s="545" t="s">
        <v>1851</v>
      </c>
      <c r="AC51" s="545"/>
      <c r="AD51" s="546"/>
      <c r="AE51" s="240"/>
    </row>
    <row r="52" spans="1:31" ht="24.95" customHeight="1">
      <c r="A52" s="492"/>
      <c r="B52" s="353">
        <v>6</v>
      </c>
      <c r="C52" s="26" t="s">
        <v>156</v>
      </c>
      <c r="D52" s="502"/>
      <c r="E52" s="469"/>
      <c r="F52" s="466"/>
      <c r="G52" s="464"/>
      <c r="H52" s="349" t="s">
        <v>352</v>
      </c>
      <c r="I52" s="37">
        <f t="shared" si="1"/>
        <v>2062.5000660000001</v>
      </c>
      <c r="J52" s="15">
        <v>628.65</v>
      </c>
      <c r="K52" s="15">
        <v>0.61</v>
      </c>
      <c r="L52" s="15">
        <v>16</v>
      </c>
      <c r="M52" s="372">
        <v>0.05</v>
      </c>
      <c r="N52" s="15">
        <v>2.1999999999999999E-2</v>
      </c>
      <c r="O52" s="353">
        <v>2.1999999999999999E-2</v>
      </c>
      <c r="R52" s="33" t="s">
        <v>454</v>
      </c>
      <c r="S52" s="348" t="s">
        <v>454</v>
      </c>
      <c r="T52" s="33" t="s">
        <v>669</v>
      </c>
      <c r="W52" s="127" t="s">
        <v>670</v>
      </c>
      <c r="X52" s="167" t="s">
        <v>671</v>
      </c>
      <c r="Y52" s="188" t="s">
        <v>672</v>
      </c>
      <c r="Z52" s="16" t="s">
        <v>673</v>
      </c>
      <c r="AA52" s="15" t="s">
        <v>156</v>
      </c>
      <c r="AB52" s="548" t="s">
        <v>674</v>
      </c>
      <c r="AC52" s="548"/>
      <c r="AD52" s="549"/>
      <c r="AE52" s="241"/>
    </row>
    <row r="53" spans="1:31" s="27" customFormat="1" ht="24.95" customHeight="1">
      <c r="A53" s="491" t="s">
        <v>556</v>
      </c>
      <c r="B53" s="355">
        <v>4</v>
      </c>
      <c r="C53" s="123" t="s">
        <v>156</v>
      </c>
      <c r="D53" s="501" t="s">
        <v>557</v>
      </c>
      <c r="E53" s="468" t="s">
        <v>155</v>
      </c>
      <c r="F53" s="466"/>
      <c r="G53" s="464"/>
      <c r="H53" s="127" t="s">
        <v>352</v>
      </c>
      <c r="I53" s="37">
        <f t="shared" si="1"/>
        <v>2166.0105680000001</v>
      </c>
      <c r="J53" s="27">
        <v>660.2</v>
      </c>
      <c r="K53" s="27">
        <v>0.61</v>
      </c>
      <c r="L53" s="27">
        <v>7.0000000000000007E-2</v>
      </c>
      <c r="M53" s="168">
        <v>1.1000000000000001</v>
      </c>
      <c r="N53" s="27">
        <v>3.1E-2</v>
      </c>
      <c r="O53" s="168">
        <v>5.6000000000000001E-2</v>
      </c>
      <c r="R53" s="28" t="s">
        <v>558</v>
      </c>
      <c r="S53" s="367" t="s">
        <v>558</v>
      </c>
      <c r="T53" s="28" t="s">
        <v>669</v>
      </c>
      <c r="W53" s="127" t="s">
        <v>675</v>
      </c>
      <c r="X53" s="165" t="s">
        <v>676</v>
      </c>
      <c r="Y53" s="187" t="s">
        <v>677</v>
      </c>
      <c r="Z53" s="124">
        <v>5</v>
      </c>
      <c r="AA53" s="27" t="s">
        <v>159</v>
      </c>
      <c r="AB53" s="545" t="s">
        <v>678</v>
      </c>
      <c r="AC53" s="545"/>
      <c r="AD53" s="546"/>
      <c r="AE53" s="240"/>
    </row>
    <row r="54" spans="1:31" ht="24.95" customHeight="1">
      <c r="A54" s="492"/>
      <c r="B54" s="353">
        <v>4</v>
      </c>
      <c r="C54" s="26" t="s">
        <v>156</v>
      </c>
      <c r="D54" s="502"/>
      <c r="E54" s="469"/>
      <c r="F54" s="466"/>
      <c r="G54" s="464"/>
      <c r="H54" s="349" t="s">
        <v>352</v>
      </c>
      <c r="I54" s="37">
        <f t="shared" si="1"/>
        <v>2189.9935083999999</v>
      </c>
      <c r="J54" s="15">
        <v>667.51</v>
      </c>
      <c r="K54" s="15">
        <v>0.61</v>
      </c>
      <c r="L54" s="15">
        <v>4</v>
      </c>
      <c r="M54" s="353">
        <v>4</v>
      </c>
      <c r="N54" s="15">
        <v>5.2999999999999999E-2</v>
      </c>
      <c r="O54" s="353">
        <v>5.2999999999999999E-2</v>
      </c>
      <c r="R54" s="33" t="s">
        <v>558</v>
      </c>
      <c r="S54" s="111"/>
      <c r="T54" s="33" t="s">
        <v>669</v>
      </c>
      <c r="W54" s="349" t="s">
        <v>679</v>
      </c>
      <c r="X54" s="167" t="s">
        <v>680</v>
      </c>
      <c r="Y54" s="188" t="s">
        <v>681</v>
      </c>
      <c r="Z54" s="16">
        <v>10</v>
      </c>
      <c r="AA54" s="15" t="s">
        <v>159</v>
      </c>
      <c r="AB54" s="548" t="s">
        <v>1852</v>
      </c>
      <c r="AC54" s="548"/>
      <c r="AD54" s="549"/>
      <c r="AE54" s="241"/>
    </row>
    <row r="55" spans="1:31" s="27" customFormat="1" ht="25.5" customHeight="1">
      <c r="A55" s="491" t="s">
        <v>682</v>
      </c>
      <c r="B55" s="355">
        <v>2</v>
      </c>
      <c r="C55" s="123" t="s">
        <v>156</v>
      </c>
      <c r="D55" s="501" t="s">
        <v>683</v>
      </c>
      <c r="E55" s="468" t="s">
        <v>161</v>
      </c>
      <c r="F55" s="466"/>
      <c r="G55" s="464"/>
      <c r="H55" s="127" t="s">
        <v>684</v>
      </c>
      <c r="I55" s="37">
        <f t="shared" si="1"/>
        <v>2512.0079544</v>
      </c>
      <c r="J55" s="27">
        <v>765.66</v>
      </c>
      <c r="K55" s="27">
        <v>0.3</v>
      </c>
      <c r="L55" s="27">
        <v>8</v>
      </c>
      <c r="M55" s="168">
        <v>16</v>
      </c>
      <c r="N55" s="27">
        <v>0.09</v>
      </c>
      <c r="O55" s="168">
        <v>0.127</v>
      </c>
      <c r="R55" s="28" t="s">
        <v>523</v>
      </c>
      <c r="S55" s="367" t="s">
        <v>523</v>
      </c>
      <c r="T55" s="28" t="s">
        <v>669</v>
      </c>
      <c r="W55" s="127" t="s">
        <v>685</v>
      </c>
      <c r="X55" s="149" t="s">
        <v>686</v>
      </c>
      <c r="Y55" s="187" t="s">
        <v>687</v>
      </c>
      <c r="Z55" s="124">
        <v>3</v>
      </c>
      <c r="AA55" s="27" t="s">
        <v>159</v>
      </c>
      <c r="AB55" s="545" t="s">
        <v>688</v>
      </c>
      <c r="AC55" s="545"/>
      <c r="AD55" s="546"/>
      <c r="AE55" s="475" t="s">
        <v>689</v>
      </c>
    </row>
    <row r="56" spans="1:31" ht="24.95" customHeight="1">
      <c r="A56" s="492"/>
      <c r="B56" s="353">
        <v>2</v>
      </c>
      <c r="C56" s="26" t="s">
        <v>156</v>
      </c>
      <c r="D56" s="502"/>
      <c r="E56" s="469"/>
      <c r="F56" s="466"/>
      <c r="G56" s="464"/>
      <c r="H56" s="349" t="s">
        <v>690</v>
      </c>
      <c r="I56" s="37">
        <f t="shared" si="1"/>
        <v>2516.1090043999998</v>
      </c>
      <c r="J56" s="15">
        <v>766.91</v>
      </c>
      <c r="K56" s="15">
        <v>0.24</v>
      </c>
      <c r="L56" s="15">
        <v>86</v>
      </c>
      <c r="M56" s="353">
        <v>86</v>
      </c>
      <c r="N56" s="15">
        <v>0.16</v>
      </c>
      <c r="O56" s="353">
        <v>0.16</v>
      </c>
      <c r="R56" s="33" t="s">
        <v>523</v>
      </c>
      <c r="S56" s="111" t="s">
        <v>523</v>
      </c>
      <c r="T56" s="33" t="s">
        <v>669</v>
      </c>
      <c r="W56" s="349" t="s">
        <v>691</v>
      </c>
      <c r="X56" s="151" t="s">
        <v>692</v>
      </c>
      <c r="Y56" s="188" t="s">
        <v>693</v>
      </c>
      <c r="Z56" s="16">
        <v>3</v>
      </c>
      <c r="AA56" s="15" t="s">
        <v>159</v>
      </c>
      <c r="AB56" s="548" t="s">
        <v>1853</v>
      </c>
      <c r="AC56" s="548"/>
      <c r="AD56" s="549"/>
      <c r="AE56" s="476"/>
    </row>
    <row r="57" spans="1:31" s="27" customFormat="1" ht="24.95" customHeight="1">
      <c r="A57" s="491" t="s">
        <v>528</v>
      </c>
      <c r="B57" s="355">
        <v>7</v>
      </c>
      <c r="C57" s="123" t="s">
        <v>156</v>
      </c>
      <c r="D57" s="501" t="s">
        <v>529</v>
      </c>
      <c r="E57" s="468" t="s">
        <v>245</v>
      </c>
      <c r="F57" s="466"/>
      <c r="G57" s="464"/>
      <c r="H57" s="127" t="s">
        <v>574</v>
      </c>
      <c r="I57" s="37">
        <f t="shared" si="1"/>
        <v>631.49608319999993</v>
      </c>
      <c r="J57" s="27">
        <v>192.48</v>
      </c>
      <c r="K57" s="27">
        <v>0.37</v>
      </c>
      <c r="L57" s="27">
        <v>1000</v>
      </c>
      <c r="M57" s="168">
        <v>294</v>
      </c>
      <c r="N57" s="27">
        <v>2.1000000000000001E-2</v>
      </c>
      <c r="O57" s="168">
        <v>3.5000000000000003E-2</v>
      </c>
      <c r="R57" s="28" t="s">
        <v>531</v>
      </c>
      <c r="S57" s="367" t="s">
        <v>694</v>
      </c>
      <c r="T57" s="28" t="s">
        <v>455</v>
      </c>
      <c r="W57" s="127" t="s">
        <v>695</v>
      </c>
      <c r="X57" s="149" t="s">
        <v>696</v>
      </c>
      <c r="Y57" s="187" t="s">
        <v>697</v>
      </c>
      <c r="Z57" s="124">
        <v>6</v>
      </c>
      <c r="AA57" s="27" t="s">
        <v>156</v>
      </c>
      <c r="AB57" s="545" t="s">
        <v>1854</v>
      </c>
      <c r="AC57" s="545"/>
      <c r="AD57" s="546"/>
      <c r="AE57" s="240"/>
    </row>
    <row r="58" spans="1:31" ht="24.95" customHeight="1">
      <c r="A58" s="492"/>
      <c r="B58" s="353">
        <v>7</v>
      </c>
      <c r="C58" s="26" t="s">
        <v>156</v>
      </c>
      <c r="D58" s="502"/>
      <c r="E58" s="469"/>
      <c r="F58" s="466"/>
      <c r="G58" s="464"/>
      <c r="H58" s="349" t="s">
        <v>698</v>
      </c>
      <c r="I58" s="37">
        <f t="shared" si="1"/>
        <v>660.00658279999993</v>
      </c>
      <c r="J58" s="15">
        <v>201.17</v>
      </c>
      <c r="K58" s="15">
        <v>1.52</v>
      </c>
      <c r="L58" s="15">
        <v>0.01</v>
      </c>
      <c r="M58" s="372">
        <v>15</v>
      </c>
      <c r="N58" s="15">
        <v>1.6E-2</v>
      </c>
      <c r="O58" s="372">
        <v>1.9E-2</v>
      </c>
      <c r="R58" s="33" t="s">
        <v>699</v>
      </c>
      <c r="S58" s="156" t="s">
        <v>700</v>
      </c>
      <c r="T58" s="33" t="s">
        <v>701</v>
      </c>
      <c r="W58" s="349" t="s">
        <v>702</v>
      </c>
      <c r="X58" s="151" t="s">
        <v>703</v>
      </c>
      <c r="Y58" s="188" t="s">
        <v>704</v>
      </c>
      <c r="Z58" s="16">
        <v>1</v>
      </c>
      <c r="AA58" s="15" t="s">
        <v>156</v>
      </c>
      <c r="AB58" s="548" t="s">
        <v>1855</v>
      </c>
      <c r="AC58" s="548"/>
      <c r="AD58" s="549"/>
      <c r="AE58" s="241"/>
    </row>
    <row r="59" spans="1:31" s="27" customFormat="1" ht="24.95" customHeight="1">
      <c r="A59" s="491" t="s">
        <v>705</v>
      </c>
      <c r="B59" s="355">
        <v>2</v>
      </c>
      <c r="C59" s="123" t="s">
        <v>156</v>
      </c>
      <c r="D59" s="501" t="s">
        <v>706</v>
      </c>
      <c r="E59" s="468" t="s">
        <v>260</v>
      </c>
      <c r="F59" s="466"/>
      <c r="G59" s="464"/>
      <c r="H59" s="127" t="s">
        <v>335</v>
      </c>
      <c r="I59" s="37">
        <f t="shared" si="1"/>
        <v>19.5866148</v>
      </c>
      <c r="J59" s="27">
        <v>5.97</v>
      </c>
      <c r="K59" s="27">
        <v>0.3</v>
      </c>
      <c r="L59" s="27">
        <v>0.3</v>
      </c>
      <c r="M59" s="168">
        <v>26</v>
      </c>
      <c r="N59" s="27">
        <v>1.7000000000000001E-2</v>
      </c>
      <c r="O59" s="168">
        <v>4.3999999999999997E-2</v>
      </c>
      <c r="P59" s="27">
        <v>2790</v>
      </c>
      <c r="Q59" s="27">
        <v>2750</v>
      </c>
      <c r="R59" s="28" t="s">
        <v>707</v>
      </c>
      <c r="S59" s="367" t="s">
        <v>708</v>
      </c>
      <c r="T59" s="28"/>
      <c r="W59" s="127" t="s">
        <v>709</v>
      </c>
      <c r="X59" s="165" t="s">
        <v>710</v>
      </c>
      <c r="Y59" s="187" t="s">
        <v>711</v>
      </c>
      <c r="Z59" s="124">
        <v>20</v>
      </c>
      <c r="AA59" s="27" t="s">
        <v>159</v>
      </c>
      <c r="AB59" s="545" t="s">
        <v>1856</v>
      </c>
      <c r="AC59" s="545"/>
      <c r="AD59" s="546"/>
      <c r="AE59" s="475" t="s">
        <v>712</v>
      </c>
    </row>
    <row r="60" spans="1:31" s="30" customFormat="1" ht="24.95" customHeight="1">
      <c r="A60" s="492"/>
      <c r="B60" s="356">
        <v>2</v>
      </c>
      <c r="C60" s="99" t="s">
        <v>156</v>
      </c>
      <c r="D60" s="502"/>
      <c r="E60" s="469"/>
      <c r="F60" s="466"/>
      <c r="G60" s="464"/>
      <c r="H60" s="129" t="s">
        <v>335</v>
      </c>
      <c r="I60" s="100">
        <f t="shared" si="1"/>
        <v>104.1994784</v>
      </c>
      <c r="J60" s="30">
        <v>31.76</v>
      </c>
      <c r="K60" s="30">
        <v>0.37</v>
      </c>
      <c r="L60" s="30">
        <v>5830</v>
      </c>
      <c r="M60" s="182">
        <v>65</v>
      </c>
      <c r="N60" s="30">
        <v>8.8999999999999996E-2</v>
      </c>
      <c r="O60" s="182">
        <v>0.123</v>
      </c>
      <c r="P60" s="30">
        <v>2880</v>
      </c>
      <c r="Q60" s="30">
        <v>2630</v>
      </c>
      <c r="R60" s="31" t="s">
        <v>713</v>
      </c>
      <c r="S60" s="110" t="str">
        <f>'Core Data'!AA1523</f>
        <v>vug</v>
      </c>
      <c r="T60" s="31" t="s">
        <v>507</v>
      </c>
      <c r="W60" s="129" t="s">
        <v>714</v>
      </c>
      <c r="X60" s="166" t="s">
        <v>715</v>
      </c>
      <c r="Y60" s="190" t="s">
        <v>716</v>
      </c>
      <c r="Z60" s="101">
        <v>24</v>
      </c>
      <c r="AA60" s="30" t="s">
        <v>159</v>
      </c>
      <c r="AB60" s="548" t="s">
        <v>1857</v>
      </c>
      <c r="AC60" s="548"/>
      <c r="AD60" s="549"/>
      <c r="AE60" s="476"/>
    </row>
    <row r="61" spans="1:31" s="18" customFormat="1" ht="9.9499999999999993" customHeight="1">
      <c r="A61" s="245"/>
      <c r="B61" s="108"/>
      <c r="C61" s="239"/>
      <c r="D61" s="117"/>
      <c r="E61" s="107"/>
      <c r="F61" s="107"/>
      <c r="G61" s="107"/>
      <c r="H61" s="117"/>
      <c r="I61" s="153">
        <f t="shared" si="1"/>
        <v>0</v>
      </c>
      <c r="M61" s="108"/>
      <c r="O61" s="108"/>
      <c r="R61" s="19"/>
      <c r="S61" s="109"/>
      <c r="T61" s="19"/>
      <c r="W61" s="117"/>
      <c r="X61" s="108"/>
      <c r="Y61" s="246"/>
      <c r="Z61" s="97"/>
      <c r="AB61" s="538"/>
      <c r="AC61" s="538"/>
      <c r="AD61" s="538"/>
      <c r="AE61" s="247"/>
    </row>
    <row r="62" spans="1:31" s="27" customFormat="1" ht="24.95" customHeight="1">
      <c r="A62" s="491" t="s">
        <v>717</v>
      </c>
      <c r="B62" s="355">
        <v>2</v>
      </c>
      <c r="C62" s="123" t="s">
        <v>156</v>
      </c>
      <c r="D62" s="501" t="s">
        <v>718</v>
      </c>
      <c r="E62" s="468" t="s">
        <v>81</v>
      </c>
      <c r="F62" s="466" t="s">
        <v>719</v>
      </c>
      <c r="G62" s="466" t="s">
        <v>720</v>
      </c>
      <c r="H62" s="127" t="s">
        <v>352</v>
      </c>
      <c r="I62" s="37">
        <f t="shared" si="1"/>
        <v>2377.3950891999998</v>
      </c>
      <c r="J62" s="27">
        <v>724.63</v>
      </c>
      <c r="K62" s="27">
        <v>0.18</v>
      </c>
      <c r="L62" s="27">
        <v>0.05</v>
      </c>
      <c r="M62" s="355">
        <v>0.05</v>
      </c>
      <c r="N62" s="27">
        <v>1.6E-2</v>
      </c>
      <c r="O62" s="355">
        <v>1.6E-2</v>
      </c>
      <c r="R62" s="28" t="s">
        <v>721</v>
      </c>
      <c r="S62" s="112" t="s">
        <v>721</v>
      </c>
      <c r="W62" s="127" t="s">
        <v>722</v>
      </c>
      <c r="X62" s="149" t="s">
        <v>723</v>
      </c>
      <c r="Y62" s="187" t="s">
        <v>724</v>
      </c>
      <c r="Z62" s="124" t="s">
        <v>668</v>
      </c>
      <c r="AA62" s="27" t="s">
        <v>156</v>
      </c>
      <c r="AB62" s="545" t="s">
        <v>1858</v>
      </c>
      <c r="AC62" s="545"/>
      <c r="AD62" s="546"/>
      <c r="AE62" s="240"/>
    </row>
    <row r="63" spans="1:31" ht="24.95" customHeight="1">
      <c r="A63" s="492"/>
      <c r="B63" s="353">
        <v>2</v>
      </c>
      <c r="C63" s="26" t="s">
        <v>156</v>
      </c>
      <c r="D63" s="502"/>
      <c r="E63" s="469"/>
      <c r="F63" s="466"/>
      <c r="G63" s="466"/>
      <c r="H63" s="349" t="s">
        <v>447</v>
      </c>
      <c r="I63" s="37">
        <f t="shared" si="1"/>
        <v>2496.0958803999997</v>
      </c>
      <c r="J63" s="15">
        <v>760.81</v>
      </c>
      <c r="K63" s="15">
        <v>0.12</v>
      </c>
      <c r="L63" s="15">
        <v>0.88</v>
      </c>
      <c r="M63" s="353">
        <v>0.88</v>
      </c>
      <c r="N63" s="15">
        <v>8.9999999999999993E-3</v>
      </c>
      <c r="O63" s="353">
        <v>8.9999999999999993E-3</v>
      </c>
      <c r="R63" s="33" t="s">
        <v>725</v>
      </c>
      <c r="S63" s="111" t="s">
        <v>725</v>
      </c>
      <c r="T63" s="15" t="s">
        <v>581</v>
      </c>
      <c r="W63" s="349" t="s">
        <v>726</v>
      </c>
      <c r="X63" s="151" t="s">
        <v>727</v>
      </c>
      <c r="Y63" s="188" t="s">
        <v>728</v>
      </c>
      <c r="Z63" s="16" t="s">
        <v>729</v>
      </c>
      <c r="AA63" s="15" t="s">
        <v>156</v>
      </c>
      <c r="AB63" s="548" t="s">
        <v>1859</v>
      </c>
      <c r="AC63" s="548"/>
      <c r="AD63" s="549"/>
      <c r="AE63" s="241"/>
    </row>
    <row r="64" spans="1:31" s="27" customFormat="1" ht="24.95" customHeight="1">
      <c r="A64" s="491" t="s">
        <v>730</v>
      </c>
      <c r="B64" s="355">
        <v>2</v>
      </c>
      <c r="C64" s="123" t="s">
        <v>156</v>
      </c>
      <c r="D64" s="501" t="s">
        <v>731</v>
      </c>
      <c r="E64" s="468" t="s">
        <v>86</v>
      </c>
      <c r="F64" s="466"/>
      <c r="G64" s="466"/>
      <c r="H64" s="127" t="s">
        <v>335</v>
      </c>
      <c r="I64" s="37">
        <f t="shared" si="1"/>
        <v>4887.9922823999996</v>
      </c>
      <c r="J64" s="27">
        <v>1489.86</v>
      </c>
      <c r="K64" s="27">
        <v>0.24</v>
      </c>
      <c r="L64" s="27">
        <v>0.78</v>
      </c>
      <c r="M64" s="355" t="s">
        <v>336</v>
      </c>
      <c r="N64" s="27">
        <v>3.5000000000000003E-2</v>
      </c>
      <c r="O64" s="355" t="s">
        <v>336</v>
      </c>
      <c r="P64" s="27">
        <v>2820</v>
      </c>
      <c r="Q64" s="27">
        <v>2730</v>
      </c>
      <c r="R64" s="28" t="s">
        <v>732</v>
      </c>
      <c r="S64" s="163" t="s">
        <v>733</v>
      </c>
      <c r="W64" s="127" t="s">
        <v>734</v>
      </c>
      <c r="X64" s="149" t="s">
        <v>735</v>
      </c>
      <c r="Y64" s="187" t="s">
        <v>736</v>
      </c>
      <c r="Z64" s="124" t="s">
        <v>737</v>
      </c>
      <c r="AA64" s="27" t="s">
        <v>159</v>
      </c>
      <c r="AB64" s="545" t="s">
        <v>1860</v>
      </c>
      <c r="AC64" s="545"/>
      <c r="AD64" s="546"/>
      <c r="AE64" s="240"/>
    </row>
    <row r="65" spans="1:31" s="34" customFormat="1" ht="24.95" customHeight="1">
      <c r="A65" s="492"/>
      <c r="B65" s="353">
        <v>2</v>
      </c>
      <c r="C65" s="26" t="s">
        <v>156</v>
      </c>
      <c r="D65" s="502"/>
      <c r="E65" s="469"/>
      <c r="F65" s="466"/>
      <c r="G65" s="466"/>
      <c r="H65" s="349" t="s">
        <v>335</v>
      </c>
      <c r="I65" s="37">
        <f t="shared" si="1"/>
        <v>4893.1103928000002</v>
      </c>
      <c r="J65" s="15">
        <v>1491.42</v>
      </c>
      <c r="K65" s="15">
        <v>0.21</v>
      </c>
      <c r="L65" s="15">
        <v>0.08</v>
      </c>
      <c r="M65" s="353">
        <v>0.08</v>
      </c>
      <c r="N65" s="15">
        <v>3.5000000000000003E-2</v>
      </c>
      <c r="O65" s="353">
        <v>3.5000000000000003E-2</v>
      </c>
      <c r="P65" s="15">
        <v>2830</v>
      </c>
      <c r="Q65" s="15">
        <v>2730</v>
      </c>
      <c r="R65" s="33" t="s">
        <v>738</v>
      </c>
      <c r="S65" s="111" t="s">
        <v>738</v>
      </c>
      <c r="T65" s="15"/>
      <c r="U65" s="15"/>
      <c r="V65" s="15"/>
      <c r="W65" s="349" t="s">
        <v>739</v>
      </c>
      <c r="X65" s="151" t="s">
        <v>740</v>
      </c>
      <c r="Y65" s="188" t="s">
        <v>741</v>
      </c>
      <c r="Z65" s="16" t="s">
        <v>742</v>
      </c>
      <c r="AA65" s="15"/>
      <c r="AB65" s="548" t="s">
        <v>743</v>
      </c>
      <c r="AC65" s="548"/>
      <c r="AD65" s="549"/>
      <c r="AE65" s="241"/>
    </row>
    <row r="66" spans="1:31" s="170" customFormat="1" ht="24.95" customHeight="1">
      <c r="A66" s="497" t="s">
        <v>744</v>
      </c>
      <c r="B66" s="168">
        <v>2</v>
      </c>
      <c r="C66" s="169" t="s">
        <v>156</v>
      </c>
      <c r="D66" s="508" t="s">
        <v>745</v>
      </c>
      <c r="E66" s="506" t="s">
        <v>45</v>
      </c>
      <c r="F66" s="466"/>
      <c r="G66" s="466"/>
      <c r="H66" s="367" t="s">
        <v>352</v>
      </c>
      <c r="I66" s="37">
        <f t="shared" si="1"/>
        <v>4673.5565800000004</v>
      </c>
      <c r="J66" s="125">
        <v>1424.5</v>
      </c>
      <c r="K66" s="125">
        <v>7.85</v>
      </c>
      <c r="L66" s="125"/>
      <c r="M66" s="168" t="s">
        <v>336</v>
      </c>
      <c r="N66" s="125" t="s">
        <v>746</v>
      </c>
      <c r="O66" s="168" t="s">
        <v>336</v>
      </c>
      <c r="P66" s="125" t="s">
        <v>746</v>
      </c>
      <c r="Q66" s="125" t="s">
        <v>746</v>
      </c>
      <c r="R66" s="125" t="s">
        <v>747</v>
      </c>
      <c r="S66" s="367" t="s">
        <v>747</v>
      </c>
      <c r="T66" s="125" t="s">
        <v>748</v>
      </c>
      <c r="U66" s="125"/>
      <c r="V66" s="125"/>
      <c r="W66" s="367" t="s">
        <v>749</v>
      </c>
      <c r="X66" s="149" t="s">
        <v>750</v>
      </c>
      <c r="Y66" s="193" t="s">
        <v>751</v>
      </c>
      <c r="Z66" s="154" t="s">
        <v>752</v>
      </c>
      <c r="AA66" s="125"/>
      <c r="AB66" s="560" t="s">
        <v>1861</v>
      </c>
      <c r="AC66" s="560"/>
      <c r="AD66" s="561"/>
      <c r="AE66" s="240"/>
    </row>
    <row r="67" spans="1:31" s="34" customFormat="1" ht="24.95" customHeight="1">
      <c r="A67" s="498"/>
      <c r="B67" s="353">
        <v>2</v>
      </c>
      <c r="C67" s="26" t="s">
        <v>156</v>
      </c>
      <c r="D67" s="383"/>
      <c r="E67" s="466"/>
      <c r="F67" s="466"/>
      <c r="G67" s="466"/>
      <c r="H67" s="348" t="s">
        <v>352</v>
      </c>
      <c r="I67" s="37">
        <f t="shared" si="1"/>
        <v>4699.8032999999996</v>
      </c>
      <c r="J67" s="15">
        <v>1432.5</v>
      </c>
      <c r="K67">
        <v>0.25</v>
      </c>
      <c r="L67"/>
      <c r="M67" s="372" t="s">
        <v>336</v>
      </c>
      <c r="N67">
        <v>2.9000000000000001E-2</v>
      </c>
      <c r="O67" s="372" t="s">
        <v>336</v>
      </c>
      <c r="P67">
        <v>2850</v>
      </c>
      <c r="Q67">
        <v>2770</v>
      </c>
      <c r="R67" t="s">
        <v>747</v>
      </c>
      <c r="S67" s="348" t="s">
        <v>747</v>
      </c>
      <c r="T67" t="s">
        <v>753</v>
      </c>
      <c r="U67"/>
      <c r="V67"/>
      <c r="W67" s="349" t="s">
        <v>754</v>
      </c>
      <c r="X67" s="151" t="s">
        <v>755</v>
      </c>
      <c r="Y67" s="188" t="s">
        <v>756</v>
      </c>
      <c r="Z67" s="16" t="s">
        <v>757</v>
      </c>
      <c r="AA67" s="15" t="s">
        <v>156</v>
      </c>
      <c r="AB67" s="547" t="s">
        <v>743</v>
      </c>
      <c r="AC67" s="547"/>
      <c r="AD67" s="562"/>
      <c r="AE67" s="241"/>
    </row>
    <row r="68" spans="1:31" s="176" customFormat="1" ht="9.9499999999999993" customHeight="1">
      <c r="A68" s="251"/>
      <c r="B68" s="171"/>
      <c r="C68" s="172"/>
      <c r="D68" s="173"/>
      <c r="E68" s="174"/>
      <c r="F68" s="174"/>
      <c r="G68" s="174"/>
      <c r="H68" s="173"/>
      <c r="I68" s="175">
        <f t="shared" si="1"/>
        <v>0</v>
      </c>
      <c r="M68" s="171"/>
      <c r="O68" s="171"/>
      <c r="R68" s="178"/>
      <c r="S68" s="179"/>
      <c r="T68" s="178"/>
      <c r="W68" s="173"/>
      <c r="X68" s="171"/>
      <c r="Y68" s="194"/>
      <c r="Z68" s="177"/>
      <c r="AB68" s="539"/>
      <c r="AC68" s="539"/>
      <c r="AD68" s="539"/>
      <c r="AE68" s="252"/>
    </row>
    <row r="69" spans="1:31" s="27" customFormat="1" ht="24.95" customHeight="1">
      <c r="A69" s="491" t="s">
        <v>758</v>
      </c>
      <c r="B69" s="355">
        <v>2</v>
      </c>
      <c r="C69" s="123" t="s">
        <v>156</v>
      </c>
      <c r="D69" s="501" t="s">
        <v>759</v>
      </c>
      <c r="E69" s="468" t="s">
        <v>66</v>
      </c>
      <c r="F69" s="466" t="s">
        <v>760</v>
      </c>
      <c r="G69" s="464" t="s">
        <v>581</v>
      </c>
      <c r="H69" s="127" t="s">
        <v>335</v>
      </c>
      <c r="I69" s="37">
        <f t="shared" si="1"/>
        <v>4795.7022532000001</v>
      </c>
      <c r="J69" s="27">
        <v>1461.73</v>
      </c>
      <c r="K69" s="27">
        <v>0.77</v>
      </c>
      <c r="L69" s="27">
        <v>1940</v>
      </c>
      <c r="M69" s="355">
        <f>'Core Data'!J573</f>
        <v>3.36</v>
      </c>
      <c r="N69" s="27">
        <v>8.8999999999999996E-2</v>
      </c>
      <c r="O69" s="355">
        <f>'Core Data'!N573</f>
        <v>5.0000000000000001E-3</v>
      </c>
      <c r="P69" s="27">
        <v>2840</v>
      </c>
      <c r="Q69" s="27">
        <v>2590</v>
      </c>
      <c r="R69" s="28" t="s">
        <v>761</v>
      </c>
      <c r="S69" s="367" t="s">
        <v>762</v>
      </c>
      <c r="T69" s="28" t="s">
        <v>763</v>
      </c>
      <c r="W69" s="127" t="s">
        <v>764</v>
      </c>
      <c r="X69" s="149" t="s">
        <v>765</v>
      </c>
      <c r="Y69" s="187" t="s">
        <v>766</v>
      </c>
      <c r="Z69" s="124" t="s">
        <v>767</v>
      </c>
      <c r="AA69" s="27" t="s">
        <v>159</v>
      </c>
      <c r="AB69" s="545" t="s">
        <v>1862</v>
      </c>
      <c r="AC69" s="545"/>
      <c r="AD69" s="546"/>
      <c r="AE69" s="240"/>
    </row>
    <row r="70" spans="1:31" ht="24.95" customHeight="1">
      <c r="A70" s="492"/>
      <c r="B70" s="353">
        <v>2</v>
      </c>
      <c r="C70" s="26" t="s">
        <v>156</v>
      </c>
      <c r="D70" s="502"/>
      <c r="E70" s="469"/>
      <c r="F70" s="466"/>
      <c r="G70" s="464"/>
      <c r="H70" s="349" t="s">
        <v>335</v>
      </c>
      <c r="I70" s="37">
        <f t="shared" si="1"/>
        <v>4813.7468731999998</v>
      </c>
      <c r="J70" s="15">
        <v>1467.23</v>
      </c>
      <c r="K70" s="15">
        <v>0.15</v>
      </c>
      <c r="L70" s="15">
        <v>2.57</v>
      </c>
      <c r="M70" s="353">
        <f>'Core Data'!J585</f>
        <v>18.8</v>
      </c>
      <c r="N70" s="15">
        <v>3.1E-2</v>
      </c>
      <c r="O70" s="353">
        <f>'Core Data'!N585</f>
        <v>3.9E-2</v>
      </c>
      <c r="P70" s="15">
        <v>2840</v>
      </c>
      <c r="Q70" s="15">
        <v>2750</v>
      </c>
      <c r="R70" s="33" t="s">
        <v>768</v>
      </c>
      <c r="S70" s="164" t="s">
        <v>769</v>
      </c>
      <c r="T70" s="33" t="s">
        <v>770</v>
      </c>
      <c r="W70" s="349" t="s">
        <v>771</v>
      </c>
      <c r="X70" s="151" t="s">
        <v>772</v>
      </c>
      <c r="Y70" s="188" t="s">
        <v>773</v>
      </c>
      <c r="Z70" s="16" t="s">
        <v>774</v>
      </c>
      <c r="AB70" s="548" t="s">
        <v>1863</v>
      </c>
      <c r="AC70" s="548"/>
      <c r="AD70" s="549"/>
      <c r="AE70" s="241"/>
    </row>
    <row r="71" spans="1:31" s="27" customFormat="1" ht="24.95" customHeight="1">
      <c r="A71" s="491" t="s">
        <v>652</v>
      </c>
      <c r="B71" s="355">
        <v>4</v>
      </c>
      <c r="C71" s="123" t="s">
        <v>156</v>
      </c>
      <c r="D71" s="501" t="s">
        <v>653</v>
      </c>
      <c r="E71" s="468" t="s">
        <v>83</v>
      </c>
      <c r="F71" s="509"/>
      <c r="G71" s="467"/>
      <c r="H71" s="127" t="s">
        <v>447</v>
      </c>
      <c r="I71" s="37">
        <f t="shared" si="1"/>
        <v>4852.8872944000004</v>
      </c>
      <c r="J71" s="27">
        <v>1479.16</v>
      </c>
      <c r="K71" s="27">
        <v>0.74</v>
      </c>
      <c r="L71" s="27">
        <v>0.01</v>
      </c>
      <c r="M71" s="355">
        <v>0.01</v>
      </c>
      <c r="N71" s="27">
        <v>2.5000000000000001E-2</v>
      </c>
      <c r="O71" s="355">
        <v>2.5000000000000001E-2</v>
      </c>
      <c r="P71" s="27">
        <v>2860</v>
      </c>
      <c r="Q71" s="27">
        <v>2780</v>
      </c>
      <c r="R71" s="28" t="s">
        <v>654</v>
      </c>
      <c r="S71" s="112" t="s">
        <v>654</v>
      </c>
      <c r="T71" s="28" t="s">
        <v>590</v>
      </c>
      <c r="W71" s="127" t="s">
        <v>775</v>
      </c>
      <c r="X71" s="165" t="s">
        <v>776</v>
      </c>
      <c r="Y71" s="187" t="s">
        <v>777</v>
      </c>
      <c r="Z71" s="124" t="s">
        <v>778</v>
      </c>
      <c r="AB71" s="545" t="s">
        <v>779</v>
      </c>
      <c r="AC71" s="545"/>
      <c r="AD71" s="546"/>
      <c r="AE71" s="240"/>
    </row>
    <row r="72" spans="1:31" ht="24.95" customHeight="1">
      <c r="A72" s="492"/>
      <c r="B72" s="353">
        <v>4</v>
      </c>
      <c r="C72" s="26" t="s">
        <v>156</v>
      </c>
      <c r="D72" s="502"/>
      <c r="E72" s="469"/>
      <c r="F72" s="509"/>
      <c r="G72" s="467"/>
      <c r="H72" s="349" t="s">
        <v>447</v>
      </c>
      <c r="I72" s="37">
        <f t="shared" si="1"/>
        <v>4893.8977943999998</v>
      </c>
      <c r="J72" s="15">
        <v>1491.66</v>
      </c>
      <c r="K72" s="15">
        <v>0.28999999999999998</v>
      </c>
      <c r="L72" s="15">
        <v>713</v>
      </c>
      <c r="M72" s="372">
        <v>20.100000000000001</v>
      </c>
      <c r="N72" s="15">
        <v>8.6999999999999994E-2</v>
      </c>
      <c r="O72" s="372">
        <v>3.1E-2</v>
      </c>
      <c r="P72" s="15">
        <v>2850</v>
      </c>
      <c r="Q72" s="15">
        <v>2600</v>
      </c>
      <c r="R72" s="33" t="s">
        <v>780</v>
      </c>
      <c r="S72" s="348" t="s">
        <v>761</v>
      </c>
      <c r="T72" s="33" t="s">
        <v>781</v>
      </c>
      <c r="W72" s="349" t="s">
        <v>782</v>
      </c>
      <c r="X72" s="167" t="s">
        <v>783</v>
      </c>
      <c r="Y72" s="188" t="s">
        <v>784</v>
      </c>
      <c r="Z72" s="16" t="s">
        <v>785</v>
      </c>
      <c r="AA72" s="15" t="s">
        <v>159</v>
      </c>
      <c r="AB72" s="548" t="s">
        <v>1864</v>
      </c>
      <c r="AC72" s="548"/>
      <c r="AD72" s="549"/>
      <c r="AE72" s="241"/>
    </row>
    <row r="73" spans="1:31" s="27" customFormat="1" ht="24.95" customHeight="1">
      <c r="A73" s="491" t="s">
        <v>541</v>
      </c>
      <c r="B73" s="355">
        <v>6</v>
      </c>
      <c r="C73" s="123" t="s">
        <v>156</v>
      </c>
      <c r="D73" s="501" t="s">
        <v>542</v>
      </c>
      <c r="E73" s="468" t="s">
        <v>152</v>
      </c>
      <c r="F73" s="466"/>
      <c r="G73" s="464"/>
      <c r="H73" s="127" t="s">
        <v>437</v>
      </c>
      <c r="I73" s="37">
        <f t="shared" si="1"/>
        <v>2434.4160883999998</v>
      </c>
      <c r="J73" s="27">
        <v>742.01</v>
      </c>
      <c r="K73" s="27">
        <v>0.49</v>
      </c>
      <c r="L73" s="27">
        <v>842</v>
      </c>
      <c r="M73" s="168">
        <v>0.02</v>
      </c>
      <c r="N73" s="27">
        <v>4.2000000000000003E-2</v>
      </c>
      <c r="O73" s="168">
        <v>0.01</v>
      </c>
      <c r="R73" s="28" t="s">
        <v>786</v>
      </c>
      <c r="S73" s="367" t="s">
        <v>787</v>
      </c>
      <c r="T73" s="28" t="s">
        <v>788</v>
      </c>
      <c r="W73" s="128" t="s">
        <v>789</v>
      </c>
      <c r="X73" s="165" t="s">
        <v>790</v>
      </c>
      <c r="Y73" s="187" t="s">
        <v>791</v>
      </c>
      <c r="Z73" s="124" t="s">
        <v>792</v>
      </c>
      <c r="AA73" s="27" t="s">
        <v>159</v>
      </c>
      <c r="AB73" s="545" t="s">
        <v>1865</v>
      </c>
      <c r="AC73" s="545"/>
      <c r="AD73" s="546"/>
      <c r="AE73" s="240"/>
    </row>
    <row r="74" spans="1:31" ht="24.95" customHeight="1">
      <c r="A74" s="492"/>
      <c r="B74" s="353">
        <v>6</v>
      </c>
      <c r="C74" s="26" t="s">
        <v>156</v>
      </c>
      <c r="D74" s="502"/>
      <c r="E74" s="469"/>
      <c r="F74" s="466"/>
      <c r="G74" s="464"/>
      <c r="H74" s="349" t="s">
        <v>437</v>
      </c>
      <c r="I74" s="37">
        <f t="shared" si="1"/>
        <v>2450.1969288</v>
      </c>
      <c r="J74" s="15">
        <v>746.82</v>
      </c>
      <c r="K74" s="15">
        <v>0.85</v>
      </c>
      <c r="L74" s="15">
        <v>0.01</v>
      </c>
      <c r="M74" s="353">
        <v>0.01</v>
      </c>
      <c r="N74" s="15">
        <v>7.0000000000000001E-3</v>
      </c>
      <c r="O74" s="353">
        <v>7.0000000000000001E-3</v>
      </c>
      <c r="R74" s="33" t="s">
        <v>449</v>
      </c>
      <c r="S74" s="348" t="s">
        <v>449</v>
      </c>
      <c r="T74" s="33" t="s">
        <v>499</v>
      </c>
      <c r="W74" s="349" t="s">
        <v>793</v>
      </c>
      <c r="X74" s="167" t="s">
        <v>794</v>
      </c>
      <c r="Y74" s="188" t="s">
        <v>795</v>
      </c>
      <c r="Z74" s="16" t="s">
        <v>796</v>
      </c>
      <c r="AA74" s="15" t="s">
        <v>159</v>
      </c>
      <c r="AB74" s="548" t="s">
        <v>797</v>
      </c>
      <c r="AC74" s="548"/>
      <c r="AD74" s="549"/>
      <c r="AE74" s="241"/>
    </row>
    <row r="75" spans="1:31" s="27" customFormat="1" ht="24.95" customHeight="1">
      <c r="A75" s="491" t="s">
        <v>798</v>
      </c>
      <c r="B75" s="355">
        <v>2</v>
      </c>
      <c r="C75" s="123" t="s">
        <v>156</v>
      </c>
      <c r="D75" s="501" t="s">
        <v>799</v>
      </c>
      <c r="E75" s="468" t="s">
        <v>158</v>
      </c>
      <c r="F75" s="466"/>
      <c r="G75" s="464"/>
      <c r="H75" s="127" t="s">
        <v>530</v>
      </c>
      <c r="I75" s="37">
        <f t="shared" si="1"/>
        <v>2502.0013924</v>
      </c>
      <c r="J75" s="27">
        <v>762.61</v>
      </c>
      <c r="K75" s="27">
        <v>0.3</v>
      </c>
      <c r="L75" s="27">
        <v>0.16</v>
      </c>
      <c r="M75" s="355" t="s">
        <v>336</v>
      </c>
      <c r="N75" s="27">
        <v>6.3E-2</v>
      </c>
      <c r="O75" s="355" t="s">
        <v>336</v>
      </c>
      <c r="R75" s="28" t="s">
        <v>439</v>
      </c>
      <c r="S75" s="163" t="s">
        <v>800</v>
      </c>
      <c r="T75" s="28" t="s">
        <v>455</v>
      </c>
      <c r="W75" s="127" t="s">
        <v>801</v>
      </c>
      <c r="X75" s="149" t="s">
        <v>802</v>
      </c>
      <c r="Y75" s="187" t="s">
        <v>803</v>
      </c>
      <c r="Z75" s="124">
        <v>5</v>
      </c>
      <c r="AA75" s="27" t="s">
        <v>156</v>
      </c>
      <c r="AB75" s="545" t="s">
        <v>804</v>
      </c>
      <c r="AC75" s="545"/>
      <c r="AD75" s="546"/>
      <c r="AE75" s="240"/>
    </row>
    <row r="76" spans="1:31" ht="24.95" customHeight="1">
      <c r="A76" s="492"/>
      <c r="B76" s="353">
        <v>2</v>
      </c>
      <c r="C76" s="26" t="s">
        <v>156</v>
      </c>
      <c r="D76" s="502"/>
      <c r="E76" s="469"/>
      <c r="F76" s="466"/>
      <c r="G76" s="464"/>
      <c r="H76" s="349" t="s">
        <v>568</v>
      </c>
      <c r="I76" s="37">
        <f t="shared" si="1"/>
        <v>2508.9895815999998</v>
      </c>
      <c r="J76" s="15">
        <v>764.74</v>
      </c>
      <c r="K76" s="15">
        <v>0.43</v>
      </c>
      <c r="L76" s="15">
        <v>1000</v>
      </c>
      <c r="M76" s="353">
        <v>1000</v>
      </c>
      <c r="N76" s="15">
        <v>0.11700000000000001</v>
      </c>
      <c r="O76" s="353">
        <v>0.11700000000000001</v>
      </c>
      <c r="R76" s="33" t="s">
        <v>805</v>
      </c>
      <c r="S76" s="111" t="s">
        <v>805</v>
      </c>
      <c r="T76" s="33" t="s">
        <v>806</v>
      </c>
      <c r="W76" s="349" t="s">
        <v>807</v>
      </c>
      <c r="X76" s="151" t="s">
        <v>808</v>
      </c>
      <c r="Y76" s="188" t="s">
        <v>809</v>
      </c>
      <c r="Z76" s="16">
        <v>1</v>
      </c>
      <c r="AA76" s="15" t="s">
        <v>156</v>
      </c>
      <c r="AB76" s="548" t="s">
        <v>1866</v>
      </c>
      <c r="AC76" s="548"/>
      <c r="AD76" s="549"/>
      <c r="AE76" s="241"/>
    </row>
    <row r="77" spans="1:31" s="27" customFormat="1" ht="24.95" customHeight="1">
      <c r="A77" s="491" t="s">
        <v>810</v>
      </c>
      <c r="B77" s="355">
        <v>2</v>
      </c>
      <c r="C77" s="123" t="s">
        <v>156</v>
      </c>
      <c r="D77" s="501" t="s">
        <v>811</v>
      </c>
      <c r="E77" s="468" t="s">
        <v>197</v>
      </c>
      <c r="F77" s="466"/>
      <c r="G77" s="464"/>
      <c r="H77" s="127" t="s">
        <v>812</v>
      </c>
      <c r="I77" s="37">
        <f t="shared" si="1"/>
        <v>2500.5906311999997</v>
      </c>
      <c r="J77" s="27">
        <v>762.18</v>
      </c>
      <c r="K77" s="27">
        <v>0.27</v>
      </c>
      <c r="L77" s="27">
        <v>1.7</v>
      </c>
      <c r="M77" s="355">
        <v>1.7</v>
      </c>
      <c r="N77" s="27">
        <v>0.105</v>
      </c>
      <c r="O77" s="355">
        <v>0.105</v>
      </c>
      <c r="R77" s="28" t="s">
        <v>813</v>
      </c>
      <c r="S77" s="112" t="s">
        <v>813</v>
      </c>
      <c r="T77" s="28" t="s">
        <v>669</v>
      </c>
      <c r="W77" s="127" t="s">
        <v>814</v>
      </c>
      <c r="X77" s="149" t="s">
        <v>815</v>
      </c>
      <c r="Y77" s="187" t="s">
        <v>816</v>
      </c>
      <c r="Z77" s="124">
        <v>56</v>
      </c>
      <c r="AA77" s="27" t="s">
        <v>156</v>
      </c>
      <c r="AB77" s="545" t="s">
        <v>817</v>
      </c>
      <c r="AC77" s="545"/>
      <c r="AD77" s="546"/>
      <c r="AE77" s="475" t="s">
        <v>818</v>
      </c>
    </row>
    <row r="78" spans="1:31" s="30" customFormat="1" ht="38.25" customHeight="1">
      <c r="A78" s="492"/>
      <c r="B78" s="356">
        <v>2</v>
      </c>
      <c r="C78" s="99" t="s">
        <v>156</v>
      </c>
      <c r="D78" s="502"/>
      <c r="E78" s="469"/>
      <c r="F78" s="466"/>
      <c r="G78" s="464"/>
      <c r="H78" s="129" t="s">
        <v>812</v>
      </c>
      <c r="I78" s="100">
        <f t="shared" si="1"/>
        <v>2505.3150408000001</v>
      </c>
      <c r="J78" s="30">
        <v>763.62</v>
      </c>
      <c r="K78" s="30">
        <v>0.64</v>
      </c>
      <c r="L78" s="30">
        <v>1000</v>
      </c>
      <c r="M78" s="356">
        <v>1000</v>
      </c>
      <c r="N78" s="30">
        <v>2.5000000000000001E-2</v>
      </c>
      <c r="O78" s="356">
        <v>2.5000000000000001E-2</v>
      </c>
      <c r="R78" s="31" t="s">
        <v>819</v>
      </c>
      <c r="S78" s="110" t="s">
        <v>819</v>
      </c>
      <c r="T78" s="31" t="s">
        <v>820</v>
      </c>
      <c r="W78" s="128" t="s">
        <v>821</v>
      </c>
      <c r="X78" s="150" t="s">
        <v>822</v>
      </c>
      <c r="Y78" s="190" t="s">
        <v>823</v>
      </c>
      <c r="Z78" s="101">
        <v>57</v>
      </c>
      <c r="AA78" s="30" t="s">
        <v>156</v>
      </c>
      <c r="AB78" s="548" t="s">
        <v>1867</v>
      </c>
      <c r="AC78" s="548"/>
      <c r="AD78" s="549"/>
      <c r="AE78" s="476"/>
    </row>
    <row r="79" spans="1:31" s="18" customFormat="1" ht="9.9499999999999993" customHeight="1">
      <c r="A79" s="245"/>
      <c r="B79" s="108"/>
      <c r="C79" s="239"/>
      <c r="D79" s="117"/>
      <c r="E79" s="107"/>
      <c r="F79" s="107"/>
      <c r="G79" s="107"/>
      <c r="H79" s="117"/>
      <c r="I79" s="153">
        <f t="shared" si="1"/>
        <v>0</v>
      </c>
      <c r="M79" s="108"/>
      <c r="O79" s="108"/>
      <c r="R79" s="19"/>
      <c r="S79" s="109"/>
      <c r="T79" s="19"/>
      <c r="W79" s="117"/>
      <c r="X79" s="108"/>
      <c r="Y79" s="246"/>
      <c r="Z79" s="97"/>
      <c r="AB79" s="538"/>
      <c r="AC79" s="538"/>
      <c r="AD79" s="538"/>
      <c r="AE79" s="247"/>
    </row>
    <row r="80" spans="1:31" s="27" customFormat="1" ht="38.25" customHeight="1">
      <c r="A80" s="491" t="s">
        <v>824</v>
      </c>
      <c r="B80" s="355">
        <v>2</v>
      </c>
      <c r="C80" s="123" t="s">
        <v>156</v>
      </c>
      <c r="D80" s="501" t="s">
        <v>825</v>
      </c>
      <c r="E80" s="468" t="s">
        <v>278</v>
      </c>
      <c r="F80" s="466" t="s">
        <v>826</v>
      </c>
      <c r="G80" s="464" t="s">
        <v>334</v>
      </c>
      <c r="H80" s="127" t="s">
        <v>335</v>
      </c>
      <c r="I80" s="37">
        <f t="shared" si="1"/>
        <v>1410.9908588000001</v>
      </c>
      <c r="J80" s="27">
        <v>430.07</v>
      </c>
      <c r="K80" s="27">
        <v>3.35</v>
      </c>
      <c r="L80" s="27">
        <v>0.53</v>
      </c>
      <c r="M80" s="355">
        <v>0.53</v>
      </c>
      <c r="N80" s="27">
        <v>1.2999999999999999E-2</v>
      </c>
      <c r="O80" s="355">
        <v>1.2999999999999999E-2</v>
      </c>
      <c r="P80" s="27">
        <v>2700</v>
      </c>
      <c r="R80" s="28"/>
      <c r="S80" s="112" t="s">
        <v>336</v>
      </c>
      <c r="T80" s="28"/>
      <c r="W80" s="127" t="s">
        <v>827</v>
      </c>
      <c r="X80" s="149" t="s">
        <v>828</v>
      </c>
      <c r="Y80" s="187" t="s">
        <v>829</v>
      </c>
      <c r="Z80" s="124" t="s">
        <v>830</v>
      </c>
      <c r="AB80" s="545" t="s">
        <v>1868</v>
      </c>
      <c r="AC80" s="545"/>
      <c r="AD80" s="546"/>
      <c r="AE80" s="240"/>
    </row>
    <row r="81" spans="1:31" ht="24.95" customHeight="1">
      <c r="A81" s="492"/>
      <c r="B81" s="353">
        <v>2</v>
      </c>
      <c r="C81" s="26" t="s">
        <v>156</v>
      </c>
      <c r="D81" s="502"/>
      <c r="E81" s="469"/>
      <c r="F81" s="466"/>
      <c r="G81" s="464"/>
      <c r="H81" s="349" t="s">
        <v>335</v>
      </c>
      <c r="I81" s="37">
        <f t="shared" si="1"/>
        <v>1436.8110695999999</v>
      </c>
      <c r="J81" s="15">
        <v>437.94</v>
      </c>
      <c r="K81" s="15">
        <v>0.98</v>
      </c>
      <c r="L81" s="15">
        <v>370</v>
      </c>
      <c r="M81" s="353">
        <v>370</v>
      </c>
      <c r="N81" s="15">
        <v>2.1000000000000001E-2</v>
      </c>
      <c r="O81" s="353">
        <v>2.1000000000000001E-2</v>
      </c>
      <c r="P81" s="15">
        <v>2700</v>
      </c>
      <c r="R81" s="33"/>
      <c r="S81" s="111" t="s">
        <v>336</v>
      </c>
      <c r="T81" s="33"/>
      <c r="W81" s="127" t="s">
        <v>831</v>
      </c>
      <c r="X81" s="151" t="s">
        <v>832</v>
      </c>
      <c r="Y81" s="188" t="s">
        <v>833</v>
      </c>
      <c r="Z81" s="16" t="s">
        <v>834</v>
      </c>
      <c r="AB81" s="548" t="s">
        <v>1869</v>
      </c>
      <c r="AC81" s="548"/>
      <c r="AD81" s="549"/>
      <c r="AE81" s="241"/>
    </row>
    <row r="82" spans="1:31" s="139" customFormat="1" ht="24.95" customHeight="1">
      <c r="A82" s="491" t="s">
        <v>835</v>
      </c>
      <c r="B82" s="368">
        <v>2</v>
      </c>
      <c r="C82" s="136" t="s">
        <v>156</v>
      </c>
      <c r="D82" s="501" t="s">
        <v>836</v>
      </c>
      <c r="E82" s="468" t="s">
        <v>298</v>
      </c>
      <c r="F82" s="466"/>
      <c r="G82" s="464"/>
      <c r="H82" s="137" t="s">
        <v>335</v>
      </c>
      <c r="I82" s="138">
        <f t="shared" si="1"/>
        <v>1516.2073975999999</v>
      </c>
      <c r="J82" s="139">
        <v>462.14</v>
      </c>
      <c r="K82" s="139">
        <v>0.21</v>
      </c>
      <c r="L82" s="139">
        <v>469</v>
      </c>
      <c r="M82" s="368">
        <v>0.22</v>
      </c>
      <c r="N82" s="139">
        <v>0.19</v>
      </c>
      <c r="O82" s="368">
        <v>3.6999999999999998E-2</v>
      </c>
      <c r="P82" s="139">
        <v>2680</v>
      </c>
      <c r="Q82" s="139">
        <v>2170</v>
      </c>
      <c r="R82" s="143" t="s">
        <v>837</v>
      </c>
      <c r="S82" s="137" t="s">
        <v>838</v>
      </c>
      <c r="T82" s="180"/>
      <c r="W82" s="137" t="s">
        <v>839</v>
      </c>
      <c r="X82" s="155" t="s">
        <v>840</v>
      </c>
      <c r="Y82" s="189" t="s">
        <v>841</v>
      </c>
      <c r="Z82" s="142">
        <v>1</v>
      </c>
      <c r="AA82" s="139" t="s">
        <v>156</v>
      </c>
      <c r="AB82" s="552" t="s">
        <v>1870</v>
      </c>
      <c r="AC82" s="552"/>
      <c r="AD82" s="553"/>
      <c r="AE82" s="243" t="s">
        <v>436</v>
      </c>
    </row>
    <row r="83" spans="1:31" s="30" customFormat="1" ht="24.95" customHeight="1">
      <c r="A83" s="492"/>
      <c r="B83" s="356">
        <v>2</v>
      </c>
      <c r="C83" s="99" t="s">
        <v>156</v>
      </c>
      <c r="D83" s="502"/>
      <c r="E83" s="469"/>
      <c r="F83" s="466"/>
      <c r="G83" s="464"/>
      <c r="H83" s="129" t="s">
        <v>335</v>
      </c>
      <c r="I83" s="100">
        <f t="shared" si="1"/>
        <v>1528.707398</v>
      </c>
      <c r="J83" s="30">
        <v>465.95</v>
      </c>
      <c r="K83" s="30">
        <v>0.18</v>
      </c>
      <c r="L83" s="30">
        <v>0.7</v>
      </c>
      <c r="M83" s="356">
        <v>2.0299999999999998</v>
      </c>
      <c r="N83" s="30">
        <v>0.06</v>
      </c>
      <c r="O83" s="182">
        <v>6.7000000000000004E-2</v>
      </c>
      <c r="P83" s="30">
        <v>2680</v>
      </c>
      <c r="Q83" s="30">
        <v>2520</v>
      </c>
      <c r="R83" s="31" t="s">
        <v>838</v>
      </c>
      <c r="S83" s="110"/>
      <c r="T83" s="31"/>
      <c r="W83" s="128" t="s">
        <v>842</v>
      </c>
      <c r="X83" s="150" t="s">
        <v>843</v>
      </c>
      <c r="Y83" s="190" t="s">
        <v>844</v>
      </c>
      <c r="Z83" s="101">
        <v>3</v>
      </c>
      <c r="AA83" s="30" t="s">
        <v>156</v>
      </c>
      <c r="AB83" s="548" t="s">
        <v>1871</v>
      </c>
      <c r="AC83" s="548"/>
      <c r="AD83" s="549"/>
      <c r="AE83" s="244"/>
    </row>
    <row r="84" spans="1:31" s="18" customFormat="1" ht="9.9499999999999993" customHeight="1">
      <c r="A84" s="245"/>
      <c r="B84" s="108"/>
      <c r="C84" s="239"/>
      <c r="D84" s="117"/>
      <c r="E84" s="107"/>
      <c r="F84" s="108"/>
      <c r="G84" s="107"/>
      <c r="H84" s="117"/>
      <c r="I84" s="153">
        <f t="shared" si="1"/>
        <v>0</v>
      </c>
      <c r="M84" s="108"/>
      <c r="O84" s="108"/>
      <c r="R84" s="19"/>
      <c r="S84" s="109"/>
      <c r="T84" s="19"/>
      <c r="W84" s="117"/>
      <c r="X84" s="108"/>
      <c r="Y84" s="246"/>
      <c r="Z84" s="97"/>
      <c r="AB84" s="538"/>
      <c r="AC84" s="538"/>
      <c r="AD84" s="538"/>
      <c r="AE84" s="247"/>
    </row>
    <row r="85" spans="1:31" s="27" customFormat="1" ht="24.95" customHeight="1">
      <c r="A85" s="491" t="s">
        <v>476</v>
      </c>
      <c r="B85" s="355">
        <v>4</v>
      </c>
      <c r="C85" s="123" t="s">
        <v>156</v>
      </c>
      <c r="D85" s="501" t="s">
        <v>477</v>
      </c>
      <c r="E85" s="468" t="s">
        <v>149</v>
      </c>
      <c r="F85" s="466" t="s">
        <v>845</v>
      </c>
      <c r="G85" s="464" t="s">
        <v>334</v>
      </c>
      <c r="H85" s="127" t="s">
        <v>447</v>
      </c>
      <c r="I85" s="37">
        <f t="shared" si="1"/>
        <v>2150.9843208000002</v>
      </c>
      <c r="J85" s="27">
        <v>655.62</v>
      </c>
      <c r="K85" s="27">
        <v>0.21</v>
      </c>
      <c r="L85" s="27">
        <v>1000</v>
      </c>
      <c r="M85" s="168">
        <v>0.01</v>
      </c>
      <c r="N85" s="27">
        <v>4.2000000000000003E-2</v>
      </c>
      <c r="O85" s="168">
        <v>8.0000000000000002E-3</v>
      </c>
      <c r="P85" s="27">
        <v>2770</v>
      </c>
      <c r="Q85" s="27">
        <v>2650</v>
      </c>
      <c r="R85" s="28" t="s">
        <v>846</v>
      </c>
      <c r="S85" s="367" t="s">
        <v>478</v>
      </c>
      <c r="T85" s="28" t="s">
        <v>847</v>
      </c>
      <c r="W85" s="127" t="s">
        <v>848</v>
      </c>
      <c r="X85" s="149" t="s">
        <v>849</v>
      </c>
      <c r="Y85" s="187" t="s">
        <v>850</v>
      </c>
      <c r="Z85" s="124">
        <v>1</v>
      </c>
      <c r="AA85" s="27" t="s">
        <v>159</v>
      </c>
      <c r="AB85" s="545" t="s">
        <v>1872</v>
      </c>
      <c r="AC85" s="545"/>
      <c r="AD85" s="546"/>
      <c r="AE85" s="240"/>
    </row>
    <row r="86" spans="1:31" ht="24.95" customHeight="1">
      <c r="A86" s="492"/>
      <c r="B86" s="353">
        <v>4</v>
      </c>
      <c r="C86" s="26" t="s">
        <v>156</v>
      </c>
      <c r="D86" s="502"/>
      <c r="E86" s="469"/>
      <c r="F86" s="466"/>
      <c r="G86" s="464"/>
      <c r="H86" s="349" t="s">
        <v>447</v>
      </c>
      <c r="I86" s="37">
        <f t="shared" si="1"/>
        <v>2151.7061056000002</v>
      </c>
      <c r="J86" s="15">
        <v>655.84</v>
      </c>
      <c r="K86" s="15">
        <v>0.61</v>
      </c>
      <c r="L86" s="15">
        <v>0.01</v>
      </c>
      <c r="M86" s="353">
        <v>0.01</v>
      </c>
      <c r="N86" s="15">
        <v>8.0000000000000002E-3</v>
      </c>
      <c r="O86" s="353">
        <v>8.0000000000000002E-3</v>
      </c>
      <c r="P86" s="15">
        <v>2790</v>
      </c>
      <c r="Q86" s="15">
        <v>2770</v>
      </c>
      <c r="R86" s="33" t="s">
        <v>478</v>
      </c>
      <c r="S86" s="111" t="s">
        <v>478</v>
      </c>
      <c r="T86" s="33" t="s">
        <v>507</v>
      </c>
      <c r="W86" s="349" t="s">
        <v>851</v>
      </c>
      <c r="X86" s="151" t="s">
        <v>852</v>
      </c>
      <c r="Y86" s="188" t="s">
        <v>853</v>
      </c>
      <c r="Z86" s="16">
        <v>2</v>
      </c>
      <c r="AA86" s="15" t="s">
        <v>159</v>
      </c>
      <c r="AB86" s="548" t="s">
        <v>854</v>
      </c>
      <c r="AC86" s="548"/>
      <c r="AD86" s="549"/>
      <c r="AE86" s="241"/>
    </row>
    <row r="87" spans="1:31" s="27" customFormat="1" ht="24.95" customHeight="1">
      <c r="A87" s="493" t="s">
        <v>855</v>
      </c>
      <c r="B87" s="355">
        <v>2</v>
      </c>
      <c r="C87" s="123" t="s">
        <v>156</v>
      </c>
      <c r="D87" s="501" t="s">
        <v>856</v>
      </c>
      <c r="E87" s="468" t="s">
        <v>230</v>
      </c>
      <c r="F87" s="466"/>
      <c r="G87" s="464"/>
      <c r="H87" s="127" t="s">
        <v>352</v>
      </c>
      <c r="I87" s="37">
        <f t="shared" si="1"/>
        <v>2252.4935103999996</v>
      </c>
      <c r="J87" s="27">
        <v>686.56</v>
      </c>
      <c r="K87" s="27">
        <v>0.27</v>
      </c>
      <c r="L87" s="27">
        <v>7.2</v>
      </c>
      <c r="M87" s="355">
        <v>0.01</v>
      </c>
      <c r="N87" s="27">
        <v>0.13700000000000001</v>
      </c>
      <c r="O87" s="355">
        <v>2.9000000000000001E-2</v>
      </c>
      <c r="P87" s="27">
        <v>2800</v>
      </c>
      <c r="Q87" s="27">
        <v>2420</v>
      </c>
      <c r="R87" s="28" t="s">
        <v>857</v>
      </c>
      <c r="S87" s="160" t="s">
        <v>858</v>
      </c>
      <c r="T87" s="28" t="s">
        <v>550</v>
      </c>
      <c r="W87" s="127" t="s">
        <v>859</v>
      </c>
      <c r="X87" s="149" t="s">
        <v>860</v>
      </c>
      <c r="Y87" s="195" t="s">
        <v>861</v>
      </c>
      <c r="Z87" s="124">
        <v>4</v>
      </c>
      <c r="AA87" s="27" t="s">
        <v>159</v>
      </c>
      <c r="AB87" s="545" t="s">
        <v>862</v>
      </c>
      <c r="AC87" s="545"/>
      <c r="AD87" s="546"/>
      <c r="AE87" s="240"/>
    </row>
    <row r="88" spans="1:31" ht="24.95" customHeight="1">
      <c r="A88" s="494"/>
      <c r="B88" s="353">
        <v>2</v>
      </c>
      <c r="C88" s="26" t="s">
        <v>156</v>
      </c>
      <c r="D88" s="502"/>
      <c r="E88" s="469"/>
      <c r="F88" s="466"/>
      <c r="G88" s="464"/>
      <c r="H88" s="349" t="s">
        <v>352</v>
      </c>
      <c r="I88" s="37">
        <f t="shared" si="1"/>
        <v>2255.3150327999997</v>
      </c>
      <c r="J88" s="15">
        <v>687.42</v>
      </c>
      <c r="K88" s="15">
        <v>0.3</v>
      </c>
      <c r="L88" s="15">
        <v>0.01</v>
      </c>
      <c r="M88" s="353" t="s">
        <v>336</v>
      </c>
      <c r="N88" s="15">
        <v>2.9000000000000001E-2</v>
      </c>
      <c r="O88" s="353" t="s">
        <v>336</v>
      </c>
      <c r="P88" s="15">
        <v>2900</v>
      </c>
      <c r="Q88" s="15">
        <v>2820</v>
      </c>
      <c r="R88" s="33" t="s">
        <v>858</v>
      </c>
      <c r="S88" s="111" t="s">
        <v>336</v>
      </c>
      <c r="T88" s="33" t="s">
        <v>550</v>
      </c>
      <c r="W88" s="349" t="s">
        <v>863</v>
      </c>
      <c r="X88" s="151" t="s">
        <v>864</v>
      </c>
      <c r="Y88" s="196" t="s">
        <v>865</v>
      </c>
      <c r="Z88" s="16">
        <v>5</v>
      </c>
      <c r="AA88" s="15" t="s">
        <v>159</v>
      </c>
      <c r="AB88" s="548" t="s">
        <v>866</v>
      </c>
      <c r="AC88" s="548"/>
      <c r="AD88" s="549"/>
      <c r="AE88" s="241"/>
    </row>
    <row r="89" spans="1:31" s="139" customFormat="1" ht="24.95" customHeight="1">
      <c r="A89" s="495" t="s">
        <v>867</v>
      </c>
      <c r="B89" s="368" t="s">
        <v>868</v>
      </c>
      <c r="C89" s="136" t="s">
        <v>868</v>
      </c>
      <c r="D89" s="504" t="s">
        <v>869</v>
      </c>
      <c r="E89" s="510" t="s">
        <v>251</v>
      </c>
      <c r="F89" s="466"/>
      <c r="G89" s="464"/>
      <c r="H89" s="137" t="s">
        <v>447</v>
      </c>
      <c r="I89" s="138">
        <f t="shared" si="1"/>
        <v>1641.5026771999999</v>
      </c>
      <c r="J89" s="139">
        <v>500.33</v>
      </c>
      <c r="K89" s="139">
        <v>0.52</v>
      </c>
      <c r="L89" s="139">
        <v>0.05</v>
      </c>
      <c r="M89" s="368">
        <v>0.05</v>
      </c>
      <c r="N89" s="139">
        <v>7.0999999999999994E-2</v>
      </c>
      <c r="O89" s="368">
        <v>7.0999999999999994E-2</v>
      </c>
      <c r="P89" s="139">
        <v>2820</v>
      </c>
      <c r="Q89" s="139">
        <v>2620</v>
      </c>
      <c r="R89" s="140" t="s">
        <v>870</v>
      </c>
      <c r="S89" s="366" t="s">
        <v>870</v>
      </c>
      <c r="T89" s="139" t="s">
        <v>550</v>
      </c>
      <c r="W89" s="137" t="s">
        <v>871</v>
      </c>
      <c r="X89" s="155" t="s">
        <v>872</v>
      </c>
      <c r="Y89" s="189" t="s">
        <v>873</v>
      </c>
      <c r="Z89" s="142">
        <v>1</v>
      </c>
      <c r="AA89" s="139" t="s">
        <v>153</v>
      </c>
      <c r="AB89" s="552" t="s">
        <v>874</v>
      </c>
      <c r="AC89" s="552"/>
      <c r="AD89" s="553"/>
      <c r="AE89" s="454" t="s">
        <v>875</v>
      </c>
    </row>
    <row r="90" spans="1:31" s="327" customFormat="1" ht="24.95" customHeight="1">
      <c r="A90" s="496"/>
      <c r="B90" s="369" t="s">
        <v>868</v>
      </c>
      <c r="C90" s="324" t="s">
        <v>868</v>
      </c>
      <c r="D90" s="505"/>
      <c r="E90" s="511"/>
      <c r="F90" s="466"/>
      <c r="G90" s="464"/>
      <c r="H90" s="325" t="s">
        <v>447</v>
      </c>
      <c r="I90" s="326">
        <f t="shared" si="1"/>
        <v>1656.5945412000001</v>
      </c>
      <c r="J90" s="327">
        <v>504.93</v>
      </c>
      <c r="K90" s="327">
        <v>0.43</v>
      </c>
      <c r="L90" s="327">
        <v>4.5</v>
      </c>
      <c r="M90" s="369">
        <f>'Core Data'!J1453</f>
        <v>0.33</v>
      </c>
      <c r="N90" s="327">
        <v>0.17599999999999999</v>
      </c>
      <c r="O90" s="369">
        <f>'Core Data'!N1453</f>
        <v>8.6999999999999994E-2</v>
      </c>
      <c r="P90" s="327">
        <v>2800</v>
      </c>
      <c r="Q90" s="327">
        <v>2310</v>
      </c>
      <c r="R90" s="328" t="s">
        <v>876</v>
      </c>
      <c r="S90" s="329" t="s">
        <v>877</v>
      </c>
      <c r="T90" s="327" t="s">
        <v>550</v>
      </c>
      <c r="W90" s="325" t="s">
        <v>878</v>
      </c>
      <c r="X90" s="330" t="s">
        <v>879</v>
      </c>
      <c r="Y90" s="331" t="s">
        <v>880</v>
      </c>
      <c r="Z90" s="332">
        <v>5</v>
      </c>
      <c r="AA90" s="327" t="s">
        <v>153</v>
      </c>
      <c r="AB90" s="554" t="s">
        <v>881</v>
      </c>
      <c r="AC90" s="554"/>
      <c r="AD90" s="555"/>
      <c r="AE90" s="455"/>
    </row>
    <row r="91" spans="1:31" s="18" customFormat="1" ht="9.9499999999999993" customHeight="1">
      <c r="A91" s="245"/>
      <c r="B91" s="108"/>
      <c r="C91" s="239"/>
      <c r="D91" s="117"/>
      <c r="E91" s="107"/>
      <c r="F91" s="107"/>
      <c r="G91" s="107"/>
      <c r="H91" s="117"/>
      <c r="I91" s="153">
        <f t="shared" si="1"/>
        <v>0</v>
      </c>
      <c r="M91" s="108"/>
      <c r="O91" s="108"/>
      <c r="R91" s="19"/>
      <c r="S91" s="109"/>
      <c r="T91" s="19"/>
      <c r="W91" s="117"/>
      <c r="X91" s="108"/>
      <c r="Y91" s="246"/>
      <c r="Z91" s="97"/>
      <c r="AB91" s="538"/>
      <c r="AC91" s="538"/>
      <c r="AD91" s="538"/>
      <c r="AE91" s="213"/>
    </row>
    <row r="92" spans="1:31" s="27" customFormat="1" ht="24.95" customHeight="1">
      <c r="A92" s="491" t="s">
        <v>528</v>
      </c>
      <c r="B92" s="355">
        <v>7</v>
      </c>
      <c r="C92" s="123" t="s">
        <v>156</v>
      </c>
      <c r="D92" s="501" t="s">
        <v>882</v>
      </c>
      <c r="E92" s="468" t="s">
        <v>245</v>
      </c>
      <c r="F92" s="506" t="s">
        <v>883</v>
      </c>
      <c r="G92" s="468" t="s">
        <v>884</v>
      </c>
      <c r="H92" s="127" t="s">
        <v>885</v>
      </c>
      <c r="I92" s="37">
        <f t="shared" ref="I92:I94" si="2">J92*3.28084</f>
        <v>1312.992168</v>
      </c>
      <c r="J92" s="27">
        <v>400.2</v>
      </c>
      <c r="K92" s="27">
        <v>0.73</v>
      </c>
      <c r="L92" s="27">
        <v>0.01</v>
      </c>
      <c r="M92" s="355">
        <v>0.01</v>
      </c>
      <c r="N92" s="27">
        <v>0</v>
      </c>
      <c r="O92" s="355">
        <v>0</v>
      </c>
      <c r="P92" s="27">
        <v>2700</v>
      </c>
      <c r="Q92" s="27">
        <v>2700</v>
      </c>
      <c r="R92" s="28" t="s">
        <v>276</v>
      </c>
      <c r="S92" s="112"/>
      <c r="T92" s="28" t="s">
        <v>470</v>
      </c>
      <c r="W92" s="127" t="s">
        <v>886</v>
      </c>
      <c r="X92" s="149" t="s">
        <v>887</v>
      </c>
      <c r="Y92" s="187" t="s">
        <v>888</v>
      </c>
      <c r="Z92" s="124">
        <v>3</v>
      </c>
      <c r="AA92" s="27" t="s">
        <v>159</v>
      </c>
      <c r="AB92" s="545" t="s">
        <v>1873</v>
      </c>
      <c r="AC92" s="545"/>
      <c r="AD92" s="546"/>
      <c r="AE92" s="253"/>
    </row>
    <row r="93" spans="1:31" s="30" customFormat="1" ht="24.95" customHeight="1">
      <c r="A93" s="492"/>
      <c r="B93" s="356">
        <v>7</v>
      </c>
      <c r="C93" s="99" t="s">
        <v>156</v>
      </c>
      <c r="D93" s="502"/>
      <c r="E93" s="469"/>
      <c r="F93" s="507"/>
      <c r="G93" s="469"/>
      <c r="H93" s="129" t="s">
        <v>885</v>
      </c>
      <c r="I93" s="100">
        <f t="shared" si="2"/>
        <v>1315.3871812</v>
      </c>
      <c r="J93" s="30">
        <v>400.93</v>
      </c>
      <c r="K93" s="30">
        <v>1.4</v>
      </c>
      <c r="L93" s="30">
        <v>0.01</v>
      </c>
      <c r="M93" s="356">
        <v>0.01</v>
      </c>
      <c r="N93" s="30">
        <v>0</v>
      </c>
      <c r="O93" s="356">
        <v>0</v>
      </c>
      <c r="R93" s="31" t="s">
        <v>276</v>
      </c>
      <c r="S93" s="110"/>
      <c r="T93" s="31" t="s">
        <v>470</v>
      </c>
      <c r="W93" s="128" t="s">
        <v>889</v>
      </c>
      <c r="X93" s="150" t="s">
        <v>890</v>
      </c>
      <c r="Y93" s="190" t="s">
        <v>891</v>
      </c>
      <c r="Z93" s="101">
        <v>4</v>
      </c>
      <c r="AA93" s="30" t="s">
        <v>153</v>
      </c>
      <c r="AB93" s="548" t="s">
        <v>1874</v>
      </c>
      <c r="AC93" s="548"/>
      <c r="AD93" s="549"/>
      <c r="AE93" s="254"/>
    </row>
    <row r="94" spans="1:31" s="18" customFormat="1" ht="9.9499999999999993" customHeight="1" thickBot="1">
      <c r="A94" s="255"/>
      <c r="B94" s="256"/>
      <c r="C94" s="257"/>
      <c r="D94" s="258"/>
      <c r="E94" s="258"/>
      <c r="F94" s="259"/>
      <c r="G94" s="259"/>
      <c r="H94" s="260"/>
      <c r="I94" s="259">
        <f t="shared" si="2"/>
        <v>0</v>
      </c>
      <c r="J94" s="259"/>
      <c r="K94" s="259"/>
      <c r="L94" s="259"/>
      <c r="M94" s="256"/>
      <c r="N94" s="259"/>
      <c r="O94" s="256"/>
      <c r="P94" s="259"/>
      <c r="Q94" s="259"/>
      <c r="R94" s="259"/>
      <c r="S94" s="260"/>
      <c r="T94" s="259"/>
      <c r="U94" s="259"/>
      <c r="V94" s="259"/>
      <c r="W94" s="260"/>
      <c r="X94" s="256"/>
      <c r="Y94" s="256"/>
      <c r="Z94" s="261"/>
      <c r="AA94" s="259"/>
      <c r="AB94" s="540"/>
      <c r="AC94" s="540"/>
      <c r="AD94" s="540"/>
      <c r="AE94" s="262"/>
    </row>
    <row r="95" spans="1:31">
      <c r="AB95" s="541"/>
      <c r="AC95" s="541"/>
      <c r="AD95" s="541"/>
    </row>
    <row r="96" spans="1:31">
      <c r="AB96" s="541"/>
      <c r="AC96" s="541"/>
      <c r="AD96" s="541"/>
    </row>
    <row r="97" spans="1:31">
      <c r="AB97" s="541"/>
      <c r="AC97" s="541"/>
      <c r="AD97" s="541"/>
    </row>
    <row r="98" spans="1:31">
      <c r="AB98" s="541"/>
      <c r="AC98" s="541"/>
      <c r="AD98" s="541"/>
    </row>
    <row r="99" spans="1:31" ht="27" thickBot="1">
      <c r="A99" s="461" t="s">
        <v>892</v>
      </c>
      <c r="B99" s="461"/>
      <c r="C99" s="461"/>
      <c r="D99" s="461"/>
      <c r="E99" s="461"/>
      <c r="F99" s="461"/>
      <c r="G99" s="461"/>
      <c r="H99" s="461"/>
      <c r="I99" s="461"/>
      <c r="J99" s="461"/>
      <c r="K99" s="461"/>
      <c r="L99" s="461"/>
      <c r="M99" s="461"/>
      <c r="N99" s="461"/>
      <c r="O99" s="461"/>
      <c r="P99" s="461"/>
      <c r="Q99" s="461"/>
      <c r="R99" s="29"/>
      <c r="S99" s="113"/>
      <c r="T99" s="29"/>
      <c r="U99" s="29"/>
      <c r="V99" s="29"/>
      <c r="W99" s="113"/>
      <c r="X99" s="135"/>
      <c r="Y99" s="26"/>
      <c r="Z99" s="94"/>
      <c r="AA99" s="29"/>
      <c r="AB99" s="563" t="s">
        <v>893</v>
      </c>
      <c r="AC99" s="563"/>
      <c r="AD99" s="564"/>
    </row>
    <row r="100" spans="1:31" s="20" customFormat="1" ht="42.95" customHeight="1">
      <c r="A100" s="485" t="s">
        <v>894</v>
      </c>
      <c r="B100" s="363">
        <v>4</v>
      </c>
      <c r="C100" s="39" t="s">
        <v>153</v>
      </c>
      <c r="D100" s="487" t="s">
        <v>895</v>
      </c>
      <c r="E100" s="490" t="s">
        <v>78</v>
      </c>
      <c r="F100" s="462" t="s">
        <v>896</v>
      </c>
      <c r="G100" s="470" t="s">
        <v>897</v>
      </c>
      <c r="H100" s="130" t="s">
        <v>530</v>
      </c>
      <c r="I100" s="41">
        <f t="shared" ref="I100:I103" si="3">J100*3.28084</f>
        <v>1049.8688</v>
      </c>
      <c r="J100" s="40">
        <v>320</v>
      </c>
      <c r="K100" s="40">
        <v>10.64</v>
      </c>
      <c r="L100" s="40"/>
      <c r="M100" s="363"/>
      <c r="N100" s="40"/>
      <c r="O100" s="363"/>
      <c r="P100" s="40"/>
      <c r="Q100" s="40"/>
      <c r="R100" s="42" t="s">
        <v>198</v>
      </c>
      <c r="S100" s="114"/>
      <c r="T100" s="42" t="s">
        <v>898</v>
      </c>
      <c r="U100" s="40"/>
      <c r="V100" s="40"/>
      <c r="W100" s="130"/>
      <c r="X100" s="456" t="s">
        <v>899</v>
      </c>
      <c r="Y100" s="186"/>
      <c r="Z100" s="95"/>
      <c r="AA100" s="40"/>
      <c r="AB100" s="565" t="s">
        <v>900</v>
      </c>
      <c r="AC100" s="565"/>
      <c r="AD100" s="566"/>
      <c r="AE100" s="211"/>
    </row>
    <row r="101" spans="1:31" s="20" customFormat="1" ht="15.75">
      <c r="A101" s="486"/>
      <c r="B101" s="357">
        <v>4</v>
      </c>
      <c r="C101" s="43" t="s">
        <v>153</v>
      </c>
      <c r="D101" s="488"/>
      <c r="E101" s="472"/>
      <c r="F101" s="463"/>
      <c r="G101" s="471"/>
      <c r="H101" s="120" t="s">
        <v>530</v>
      </c>
      <c r="I101" s="36">
        <f t="shared" si="3"/>
        <v>1084.7769375999999</v>
      </c>
      <c r="J101" s="20">
        <v>330.64</v>
      </c>
      <c r="K101" s="20">
        <v>0.17</v>
      </c>
      <c r="M101" s="357"/>
      <c r="N101" s="20">
        <v>0.28699999999999998</v>
      </c>
      <c r="O101" s="357"/>
      <c r="P101" s="20">
        <v>2645</v>
      </c>
      <c r="R101" s="25" t="s">
        <v>901</v>
      </c>
      <c r="S101" s="115"/>
      <c r="T101" s="25"/>
      <c r="W101" s="120"/>
      <c r="X101" s="457"/>
      <c r="Y101" s="357"/>
      <c r="Z101" s="96"/>
      <c r="AB101" s="567"/>
      <c r="AC101" s="567"/>
      <c r="AD101" s="568"/>
      <c r="AE101" s="212"/>
    </row>
    <row r="102" spans="1:31" s="20" customFormat="1" ht="15.75">
      <c r="A102" s="486"/>
      <c r="B102" s="357">
        <v>4</v>
      </c>
      <c r="C102" s="43" t="s">
        <v>153</v>
      </c>
      <c r="D102" s="488"/>
      <c r="E102" s="472"/>
      <c r="F102" s="463"/>
      <c r="G102" s="471"/>
      <c r="H102" s="120" t="s">
        <v>530</v>
      </c>
      <c r="I102" s="36">
        <f t="shared" si="3"/>
        <v>1101.2139459999999</v>
      </c>
      <c r="J102" s="20">
        <v>335.65</v>
      </c>
      <c r="K102" s="20">
        <v>0.23</v>
      </c>
      <c r="M102" s="357"/>
      <c r="N102" s="20">
        <v>0.318</v>
      </c>
      <c r="O102" s="357"/>
      <c r="P102" s="20">
        <v>2659</v>
      </c>
      <c r="R102" s="25" t="s">
        <v>901</v>
      </c>
      <c r="S102" s="115"/>
      <c r="T102" s="25"/>
      <c r="W102" s="120"/>
      <c r="X102" s="457"/>
      <c r="Y102" s="357"/>
      <c r="Z102" s="96"/>
      <c r="AB102" s="567"/>
      <c r="AC102" s="567"/>
      <c r="AD102" s="568"/>
      <c r="AE102" s="212"/>
    </row>
    <row r="103" spans="1:31" s="20" customFormat="1" ht="15.75">
      <c r="A103" s="486"/>
      <c r="B103" s="357">
        <v>4</v>
      </c>
      <c r="C103" s="43" t="s">
        <v>153</v>
      </c>
      <c r="D103" s="489"/>
      <c r="E103" s="484"/>
      <c r="F103" s="463"/>
      <c r="G103" s="471"/>
      <c r="H103" s="131" t="s">
        <v>530</v>
      </c>
      <c r="I103" s="36">
        <f t="shared" si="3"/>
        <v>1107.2835</v>
      </c>
      <c r="J103" s="23">
        <v>337.5</v>
      </c>
      <c r="K103" s="23">
        <v>23.2</v>
      </c>
      <c r="M103" s="357"/>
      <c r="N103" s="23"/>
      <c r="O103" s="357"/>
      <c r="P103" s="23"/>
      <c r="Q103" s="23"/>
      <c r="R103" s="24" t="s">
        <v>198</v>
      </c>
      <c r="S103" s="116"/>
      <c r="T103" s="24" t="s">
        <v>898</v>
      </c>
      <c r="U103" s="23"/>
      <c r="V103" s="23"/>
      <c r="W103" s="131"/>
      <c r="X103" s="458"/>
      <c r="Y103" s="357"/>
      <c r="Z103" s="96"/>
      <c r="AB103" s="567"/>
      <c r="AC103" s="567"/>
      <c r="AD103" s="568"/>
      <c r="AE103" s="212"/>
    </row>
    <row r="104" spans="1:31" s="18" customFormat="1">
      <c r="A104" s="44"/>
      <c r="H104" s="117"/>
      <c r="M104" s="108"/>
      <c r="O104" s="108"/>
      <c r="S104" s="117"/>
      <c r="W104" s="117"/>
      <c r="X104" s="108"/>
      <c r="Y104" s="108"/>
      <c r="Z104" s="97"/>
      <c r="AB104" s="537"/>
      <c r="AC104" s="537"/>
      <c r="AD104" s="537"/>
      <c r="AE104" s="213"/>
    </row>
    <row r="105" spans="1:31" s="20" customFormat="1" ht="84" customHeight="1">
      <c r="A105" s="358" t="s">
        <v>902</v>
      </c>
      <c r="B105" s="357">
        <v>3</v>
      </c>
      <c r="C105" s="43" t="s">
        <v>153</v>
      </c>
      <c r="D105" s="481" t="s">
        <v>903</v>
      </c>
      <c r="E105" s="483" t="s">
        <v>266</v>
      </c>
      <c r="F105" s="463" t="s">
        <v>904</v>
      </c>
      <c r="G105" s="472" t="s">
        <v>369</v>
      </c>
      <c r="H105" s="119" t="s">
        <v>335</v>
      </c>
      <c r="I105" s="36">
        <f t="shared" ref="I105:I106" si="4">J105*3.28084</f>
        <v>918.40554120000002</v>
      </c>
      <c r="J105" s="21">
        <v>279.93</v>
      </c>
      <c r="K105" s="21">
        <v>0.18</v>
      </c>
      <c r="L105" s="20">
        <v>0.1</v>
      </c>
      <c r="M105" s="357"/>
      <c r="N105" s="21">
        <v>0.10299999999999999</v>
      </c>
      <c r="O105" s="357"/>
      <c r="P105" s="21"/>
      <c r="Q105" s="21"/>
      <c r="R105" s="22" t="s">
        <v>905</v>
      </c>
      <c r="S105" s="118"/>
      <c r="T105" s="22"/>
      <c r="U105" s="21"/>
      <c r="V105" s="21"/>
      <c r="W105" s="119" t="s">
        <v>906</v>
      </c>
      <c r="X105" s="214" t="s">
        <v>907</v>
      </c>
      <c r="Y105" s="197"/>
      <c r="Z105" s="96" t="s">
        <v>908</v>
      </c>
      <c r="AB105" s="569" t="s">
        <v>909</v>
      </c>
      <c r="AC105" s="569"/>
      <c r="AD105" s="568"/>
      <c r="AE105" s="212"/>
    </row>
    <row r="106" spans="1:31" s="20" customFormat="1" ht="15.75">
      <c r="A106" s="359"/>
      <c r="B106" s="357">
        <v>3</v>
      </c>
      <c r="C106" s="43" t="s">
        <v>153</v>
      </c>
      <c r="D106" s="482"/>
      <c r="E106" s="484"/>
      <c r="F106" s="463"/>
      <c r="G106" s="472"/>
      <c r="H106" s="131" t="s">
        <v>335</v>
      </c>
      <c r="I106" s="36">
        <f t="shared" si="4"/>
        <v>920.30842839999991</v>
      </c>
      <c r="J106" s="23">
        <v>280.51</v>
      </c>
      <c r="K106" s="23">
        <v>0.18</v>
      </c>
      <c r="L106" s="20">
        <v>1.2</v>
      </c>
      <c r="M106" s="357"/>
      <c r="N106" s="23">
        <v>6.3E-2</v>
      </c>
      <c r="O106" s="357"/>
      <c r="P106" s="23"/>
      <c r="Q106" s="23"/>
      <c r="R106" s="24" t="s">
        <v>905</v>
      </c>
      <c r="S106" s="116"/>
      <c r="T106" s="24"/>
      <c r="U106" s="23"/>
      <c r="V106" s="23"/>
      <c r="W106" s="119" t="s">
        <v>910</v>
      </c>
      <c r="X106" s="360"/>
      <c r="Y106" s="197"/>
      <c r="Z106" s="96" t="s">
        <v>911</v>
      </c>
      <c r="AB106" s="569"/>
      <c r="AC106" s="569"/>
      <c r="AD106" s="568"/>
      <c r="AE106" s="212"/>
    </row>
    <row r="107" spans="1:31" s="18" customFormat="1" ht="21" customHeight="1">
      <c r="A107" s="44"/>
      <c r="H107" s="117"/>
      <c r="M107" s="108"/>
      <c r="O107" s="108"/>
      <c r="S107" s="117"/>
      <c r="W107" s="117"/>
      <c r="X107" s="108"/>
      <c r="Y107" s="108"/>
      <c r="Z107" s="97"/>
      <c r="AB107" s="537"/>
      <c r="AC107" s="537"/>
      <c r="AD107" s="537"/>
      <c r="AE107" s="213"/>
    </row>
    <row r="108" spans="1:31" s="20" customFormat="1" ht="15.75" customHeight="1">
      <c r="A108" s="479" t="s">
        <v>744</v>
      </c>
      <c r="B108" s="357" t="s">
        <v>868</v>
      </c>
      <c r="C108" s="43" t="s">
        <v>153</v>
      </c>
      <c r="D108" s="481" t="s">
        <v>912</v>
      </c>
      <c r="E108" s="483" t="s">
        <v>45</v>
      </c>
      <c r="F108" s="463" t="s">
        <v>580</v>
      </c>
      <c r="G108" s="472" t="s">
        <v>581</v>
      </c>
      <c r="H108" s="119" t="s">
        <v>335</v>
      </c>
      <c r="I108" s="36">
        <f t="shared" ref="I108:I109" si="5">J108*3.28084</f>
        <v>4626.1484419999997</v>
      </c>
      <c r="J108" s="21">
        <v>1410.05</v>
      </c>
      <c r="K108" s="21">
        <v>0.35</v>
      </c>
      <c r="L108" s="20">
        <v>0.09</v>
      </c>
      <c r="M108" s="357"/>
      <c r="N108" s="21">
        <v>3.1E-2</v>
      </c>
      <c r="O108" s="357"/>
      <c r="P108" s="21">
        <v>2840</v>
      </c>
      <c r="Q108" s="21">
        <v>2750</v>
      </c>
      <c r="R108" s="22" t="s">
        <v>913</v>
      </c>
      <c r="S108" s="115"/>
      <c r="T108" s="25"/>
      <c r="U108" s="21"/>
      <c r="V108" s="21"/>
      <c r="W108" s="119"/>
      <c r="X108" s="360"/>
      <c r="Y108" s="197"/>
      <c r="Z108" s="96"/>
      <c r="AB108" s="569" t="s">
        <v>914</v>
      </c>
      <c r="AC108" s="569"/>
      <c r="AD108" s="568"/>
      <c r="AE108" s="212"/>
    </row>
    <row r="109" spans="1:31" s="23" customFormat="1" ht="15.75">
      <c r="A109" s="480"/>
      <c r="B109" s="357" t="s">
        <v>868</v>
      </c>
      <c r="C109" s="103" t="s">
        <v>153</v>
      </c>
      <c r="D109" s="482"/>
      <c r="E109" s="484"/>
      <c r="F109" s="463"/>
      <c r="G109" s="472"/>
      <c r="H109" s="131" t="s">
        <v>335</v>
      </c>
      <c r="I109" s="104">
        <f t="shared" si="5"/>
        <v>4663.0578919999998</v>
      </c>
      <c r="J109" s="23">
        <v>1421.3</v>
      </c>
      <c r="K109" s="23">
        <v>0.25</v>
      </c>
      <c r="L109" s="23">
        <v>57</v>
      </c>
      <c r="M109" s="361"/>
      <c r="N109" s="23">
        <v>5.0999999999999997E-2</v>
      </c>
      <c r="O109" s="357"/>
      <c r="P109" s="23">
        <v>2830</v>
      </c>
      <c r="Q109" s="23">
        <v>2690</v>
      </c>
      <c r="R109" s="24" t="s">
        <v>915</v>
      </c>
      <c r="S109" s="116"/>
      <c r="T109" s="24"/>
      <c r="W109" s="131"/>
      <c r="X109" s="361"/>
      <c r="Y109" s="198"/>
      <c r="Z109" s="105"/>
      <c r="AB109" s="570"/>
      <c r="AC109" s="570"/>
      <c r="AD109" s="571"/>
      <c r="AE109" s="215"/>
    </row>
    <row r="110" spans="1:31" s="20" customFormat="1" ht="15.75">
      <c r="A110" s="479" t="s">
        <v>916</v>
      </c>
      <c r="B110" s="357">
        <v>5</v>
      </c>
      <c r="C110" s="43" t="s">
        <v>153</v>
      </c>
      <c r="D110" s="481" t="s">
        <v>506</v>
      </c>
      <c r="E110" s="483" t="s">
        <v>203</v>
      </c>
      <c r="F110" s="463"/>
      <c r="G110" s="472"/>
      <c r="H110" s="120" t="s">
        <v>568</v>
      </c>
      <c r="I110" s="102">
        <f t="shared" ref="I110:I111" si="6">J110*3.28084</f>
        <v>2583.4974580000003</v>
      </c>
      <c r="J110" s="20">
        <v>787.45</v>
      </c>
      <c r="K110" s="20">
        <v>0.7</v>
      </c>
      <c r="L110" s="20">
        <v>2.5</v>
      </c>
      <c r="M110" s="357"/>
      <c r="N110" s="20">
        <v>0.14099999999999999</v>
      </c>
      <c r="O110" s="357"/>
      <c r="R110" s="25" t="s">
        <v>917</v>
      </c>
      <c r="S110" s="115"/>
      <c r="T110" s="25"/>
      <c r="W110" s="120" t="s">
        <v>918</v>
      </c>
      <c r="X110" s="357"/>
      <c r="Y110" s="197"/>
      <c r="Z110" s="96"/>
      <c r="AB110" s="572" t="s">
        <v>919</v>
      </c>
      <c r="AC110" s="572"/>
      <c r="AD110" s="573"/>
      <c r="AE110" s="212"/>
    </row>
    <row r="111" spans="1:31" s="20" customFormat="1" ht="15.75">
      <c r="A111" s="480"/>
      <c r="B111" s="357">
        <v>5</v>
      </c>
      <c r="C111" s="43" t="s">
        <v>153</v>
      </c>
      <c r="D111" s="482"/>
      <c r="E111" s="484"/>
      <c r="F111" s="463"/>
      <c r="G111" s="472"/>
      <c r="H111" s="131" t="s">
        <v>568</v>
      </c>
      <c r="I111" s="36">
        <f t="shared" si="6"/>
        <v>2585.794046</v>
      </c>
      <c r="J111" s="23">
        <v>788.15</v>
      </c>
      <c r="K111" s="23">
        <v>0.37</v>
      </c>
      <c r="L111" s="20">
        <v>1660</v>
      </c>
      <c r="M111" s="357"/>
      <c r="N111" s="23">
        <v>4.2999999999999997E-2</v>
      </c>
      <c r="O111" s="357"/>
      <c r="P111" s="23"/>
      <c r="Q111" s="23"/>
      <c r="R111" s="24" t="s">
        <v>920</v>
      </c>
      <c r="S111" s="115"/>
      <c r="T111" s="25"/>
      <c r="U111" s="23"/>
      <c r="V111" s="23"/>
      <c r="W111" s="131" t="s">
        <v>918</v>
      </c>
      <c r="X111" s="361"/>
      <c r="Y111" s="197"/>
      <c r="Z111" s="96"/>
      <c r="AB111" s="567"/>
      <c r="AC111" s="567"/>
      <c r="AD111" s="568"/>
      <c r="AE111" s="212"/>
    </row>
    <row r="112" spans="1:31" s="18" customFormat="1">
      <c r="A112" s="44"/>
      <c r="H112" s="117"/>
      <c r="M112" s="108"/>
      <c r="O112" s="108"/>
      <c r="S112" s="117"/>
      <c r="W112" s="117"/>
      <c r="X112" s="108"/>
      <c r="Y112" s="108"/>
      <c r="Z112" s="97"/>
      <c r="AB112" s="537"/>
      <c r="AC112" s="537"/>
      <c r="AD112" s="537"/>
      <c r="AE112" s="213"/>
    </row>
    <row r="113" spans="1:31" s="20" customFormat="1" ht="15.75">
      <c r="A113" s="479" t="s">
        <v>921</v>
      </c>
      <c r="B113" s="357">
        <v>4</v>
      </c>
      <c r="C113" s="43" t="s">
        <v>153</v>
      </c>
      <c r="D113" s="481" t="s">
        <v>922</v>
      </c>
      <c r="E113" s="483" t="s">
        <v>60</v>
      </c>
      <c r="F113" s="463" t="s">
        <v>923</v>
      </c>
      <c r="G113" s="472" t="s">
        <v>720</v>
      </c>
      <c r="H113" s="119" t="s">
        <v>352</v>
      </c>
      <c r="I113" s="36">
        <f t="shared" ref="I113:I114" si="7">J113*3.28084</f>
        <v>4610.9909612000001</v>
      </c>
      <c r="J113" s="21">
        <v>1405.43</v>
      </c>
      <c r="K113" s="21">
        <v>0.37</v>
      </c>
      <c r="L113" s="20">
        <v>0.66</v>
      </c>
      <c r="M113" s="357"/>
      <c r="N113" s="21">
        <v>3.3000000000000002E-2</v>
      </c>
      <c r="O113" s="357"/>
      <c r="P113" s="21">
        <v>2870</v>
      </c>
      <c r="Q113" s="21">
        <v>2780</v>
      </c>
      <c r="R113" s="22" t="s">
        <v>924</v>
      </c>
      <c r="S113" s="119"/>
      <c r="T113" s="21"/>
      <c r="U113" s="21"/>
      <c r="V113" s="21"/>
      <c r="W113" s="119" t="s">
        <v>925</v>
      </c>
      <c r="X113" s="360"/>
      <c r="Y113" s="197"/>
      <c r="Z113" s="96"/>
      <c r="AB113" s="569" t="s">
        <v>926</v>
      </c>
      <c r="AC113" s="569"/>
      <c r="AD113" s="568"/>
      <c r="AE113" s="212"/>
    </row>
    <row r="114" spans="1:31" s="20" customFormat="1" ht="15.75">
      <c r="A114" s="480"/>
      <c r="B114" s="357">
        <v>4</v>
      </c>
      <c r="C114" s="43" t="s">
        <v>153</v>
      </c>
      <c r="D114" s="482"/>
      <c r="E114" s="484"/>
      <c r="F114" s="463"/>
      <c r="G114" s="472"/>
      <c r="H114" s="131" t="s">
        <v>352</v>
      </c>
      <c r="I114" s="36">
        <f t="shared" si="7"/>
        <v>4613.2875492000003</v>
      </c>
      <c r="J114" s="23">
        <v>1406.13</v>
      </c>
      <c r="K114" s="23">
        <v>0.21</v>
      </c>
      <c r="L114" s="20">
        <v>2.34</v>
      </c>
      <c r="M114" s="357"/>
      <c r="N114" s="23">
        <v>2.3E-2</v>
      </c>
      <c r="O114" s="357"/>
      <c r="P114" s="23">
        <v>2870</v>
      </c>
      <c r="Q114" s="23">
        <v>2800</v>
      </c>
      <c r="R114" s="24" t="s">
        <v>927</v>
      </c>
      <c r="S114" s="120"/>
      <c r="U114" s="23"/>
      <c r="V114" s="23"/>
      <c r="W114" s="131" t="s">
        <v>925</v>
      </c>
      <c r="X114" s="361"/>
      <c r="Y114" s="197"/>
      <c r="Z114" s="96"/>
      <c r="AB114" s="569"/>
      <c r="AC114" s="569"/>
      <c r="AD114" s="568"/>
      <c r="AE114" s="212"/>
    </row>
    <row r="115" spans="1:31" s="18" customFormat="1">
      <c r="A115" s="44"/>
      <c r="H115" s="117"/>
      <c r="M115" s="108"/>
      <c r="O115" s="108"/>
      <c r="S115" s="117"/>
      <c r="W115" s="117"/>
      <c r="X115" s="108"/>
      <c r="Y115" s="108"/>
      <c r="Z115" s="97"/>
      <c r="AB115" s="537"/>
      <c r="AC115" s="537"/>
      <c r="AD115" s="537"/>
      <c r="AE115" s="213"/>
    </row>
    <row r="116" spans="1:31" s="20" customFormat="1" ht="15.75">
      <c r="A116" s="479" t="s">
        <v>921</v>
      </c>
      <c r="B116" s="357">
        <v>4</v>
      </c>
      <c r="C116" s="43" t="s">
        <v>153</v>
      </c>
      <c r="D116" s="481" t="s">
        <v>922</v>
      </c>
      <c r="E116" s="483" t="s">
        <v>60</v>
      </c>
      <c r="F116" s="463" t="s">
        <v>928</v>
      </c>
      <c r="G116" s="472" t="s">
        <v>581</v>
      </c>
      <c r="H116" s="119" t="s">
        <v>447</v>
      </c>
      <c r="I116" s="36">
        <f t="shared" ref="I116:I117" si="8">J116*3.28084</f>
        <v>4889.2061931999997</v>
      </c>
      <c r="J116" s="21">
        <v>1490.23</v>
      </c>
      <c r="K116" s="21">
        <v>0.24</v>
      </c>
      <c r="L116" s="20">
        <v>7.0000000000000007E-2</v>
      </c>
      <c r="M116" s="357"/>
      <c r="N116" s="21">
        <v>1.6E-2</v>
      </c>
      <c r="O116" s="357"/>
      <c r="P116" s="21">
        <v>2840</v>
      </c>
      <c r="Q116" s="21">
        <v>2790</v>
      </c>
      <c r="R116" s="22" t="s">
        <v>929</v>
      </c>
      <c r="S116" s="118"/>
      <c r="T116" s="22"/>
      <c r="U116" s="21"/>
      <c r="V116" s="21"/>
      <c r="W116" s="119" t="s">
        <v>930</v>
      </c>
      <c r="X116" s="360"/>
      <c r="Y116" s="197"/>
      <c r="Z116" s="96"/>
      <c r="AB116" s="569" t="s">
        <v>24</v>
      </c>
      <c r="AC116" s="569"/>
      <c r="AD116" s="568"/>
      <c r="AE116" s="212"/>
    </row>
    <row r="117" spans="1:31" s="20" customFormat="1" ht="15.75">
      <c r="A117" s="480"/>
      <c r="B117" s="357">
        <v>4</v>
      </c>
      <c r="C117" s="43" t="s">
        <v>153</v>
      </c>
      <c r="D117" s="482"/>
      <c r="E117" s="484"/>
      <c r="F117" s="463"/>
      <c r="G117" s="472"/>
      <c r="H117" s="131" t="s">
        <v>447</v>
      </c>
      <c r="I117" s="36">
        <f t="shared" si="8"/>
        <v>4905.4135428</v>
      </c>
      <c r="J117" s="23">
        <v>1495.17</v>
      </c>
      <c r="K117" s="23">
        <v>0.18</v>
      </c>
      <c r="L117" s="20">
        <v>291.7</v>
      </c>
      <c r="M117" s="357"/>
      <c r="N117" s="23">
        <v>4.7E-2</v>
      </c>
      <c r="O117" s="357"/>
      <c r="P117" s="23">
        <v>2850</v>
      </c>
      <c r="Q117" s="23">
        <v>2720</v>
      </c>
      <c r="R117" s="24" t="s">
        <v>931</v>
      </c>
      <c r="S117" s="115"/>
      <c r="T117" s="25"/>
      <c r="U117" s="23"/>
      <c r="V117" s="23"/>
      <c r="W117" s="131" t="s">
        <v>930</v>
      </c>
      <c r="X117" s="361"/>
      <c r="Y117" s="197"/>
      <c r="Z117" s="96"/>
      <c r="AB117" s="569"/>
      <c r="AC117" s="569"/>
      <c r="AD117" s="568"/>
      <c r="AE117" s="212"/>
    </row>
    <row r="118" spans="1:31" s="18" customFormat="1">
      <c r="A118" s="44"/>
      <c r="H118" s="117"/>
      <c r="M118" s="108"/>
      <c r="O118" s="108"/>
      <c r="S118" s="117"/>
      <c r="W118" s="117"/>
      <c r="X118" s="108"/>
      <c r="Y118" s="108"/>
      <c r="Z118" s="97"/>
      <c r="AB118" s="537"/>
      <c r="AC118" s="537"/>
      <c r="AD118" s="537"/>
      <c r="AE118" s="213"/>
    </row>
    <row r="119" spans="1:31" s="20" customFormat="1" ht="12.75" customHeight="1" thickBot="1">
      <c r="A119" s="45" t="s">
        <v>902</v>
      </c>
      <c r="B119" s="46">
        <v>3</v>
      </c>
      <c r="C119" s="47" t="s">
        <v>153</v>
      </c>
      <c r="D119" s="48" t="s">
        <v>932</v>
      </c>
      <c r="E119" s="49" t="s">
        <v>266</v>
      </c>
      <c r="F119" s="352" t="s">
        <v>883</v>
      </c>
      <c r="G119" s="52" t="s">
        <v>884</v>
      </c>
      <c r="H119" s="132" t="s">
        <v>335</v>
      </c>
      <c r="I119" s="51">
        <f t="shared" ref="I119" si="9">J119*3.28084</f>
        <v>1150.6890132000001</v>
      </c>
      <c r="J119" s="50">
        <v>350.73</v>
      </c>
      <c r="K119" s="50">
        <v>0.21</v>
      </c>
      <c r="L119" s="52"/>
      <c r="M119" s="46"/>
      <c r="N119" s="50">
        <v>6.0999999999999999E-2</v>
      </c>
      <c r="O119" s="46"/>
      <c r="P119" s="50"/>
      <c r="Q119" s="50"/>
      <c r="R119" s="53" t="s">
        <v>933</v>
      </c>
      <c r="S119" s="121"/>
      <c r="T119" s="54"/>
      <c r="U119" s="50"/>
      <c r="V119" s="50"/>
      <c r="W119" s="132" t="s">
        <v>934</v>
      </c>
      <c r="X119" s="335"/>
      <c r="Y119" s="199"/>
      <c r="Z119" s="98"/>
      <c r="AA119" s="52"/>
      <c r="AB119" s="574" t="s">
        <v>935</v>
      </c>
      <c r="AC119" s="574"/>
      <c r="AD119" s="575"/>
      <c r="AE119" s="216"/>
    </row>
    <row r="120" spans="1:31">
      <c r="AB120" s="541"/>
      <c r="AC120" s="541"/>
      <c r="AD120" s="541"/>
    </row>
    <row r="121" spans="1:31">
      <c r="AB121" s="541"/>
      <c r="AC121" s="541"/>
      <c r="AD121" s="541"/>
    </row>
    <row r="122" spans="1:31" ht="27" thickBot="1">
      <c r="A122" s="461" t="s">
        <v>936</v>
      </c>
      <c r="B122" s="461"/>
      <c r="C122" s="461"/>
      <c r="D122" s="461"/>
      <c r="E122" s="461"/>
      <c r="F122" s="461"/>
      <c r="G122" s="461"/>
      <c r="H122" s="461"/>
      <c r="I122" s="461"/>
      <c r="J122" s="461"/>
      <c r="K122" s="461"/>
      <c r="L122" s="461"/>
      <c r="M122" s="461"/>
      <c r="N122" s="461"/>
      <c r="O122" s="461"/>
      <c r="S122" s="349"/>
      <c r="W122" s="349"/>
      <c r="X122" s="353"/>
      <c r="Y122" s="353"/>
      <c r="AB122" s="563" t="s">
        <v>12</v>
      </c>
      <c r="AC122" s="563"/>
      <c r="AD122" s="564"/>
    </row>
    <row r="123" spans="1:31" s="2" customFormat="1" ht="15" customHeight="1">
      <c r="A123" s="512" t="s">
        <v>937</v>
      </c>
      <c r="B123" s="217">
        <v>2</v>
      </c>
      <c r="C123" s="217" t="s">
        <v>153</v>
      </c>
      <c r="D123" s="514" t="s">
        <v>938</v>
      </c>
      <c r="E123" s="514" t="s">
        <v>206</v>
      </c>
      <c r="F123" s="516" t="s">
        <v>939</v>
      </c>
      <c r="G123" s="473" t="s">
        <v>940</v>
      </c>
      <c r="H123" s="218" t="s">
        <v>941</v>
      </c>
      <c r="I123" s="219">
        <f>J123*3.28084</f>
        <v>2898.9502240000002</v>
      </c>
      <c r="J123" s="220">
        <v>883.6</v>
      </c>
      <c r="K123" s="518" t="s">
        <v>942</v>
      </c>
      <c r="L123" s="518"/>
      <c r="M123" s="518"/>
      <c r="N123" s="518"/>
      <c r="O123" s="518"/>
      <c r="P123" s="518"/>
      <c r="Q123" s="518"/>
      <c r="R123" s="518"/>
      <c r="S123" s="518"/>
      <c r="T123" s="518"/>
      <c r="U123" s="370"/>
      <c r="V123" s="370"/>
      <c r="W123" s="221" t="s">
        <v>943</v>
      </c>
      <c r="X123" s="459" t="s">
        <v>944</v>
      </c>
      <c r="Y123" s="222">
        <v>883.6</v>
      </c>
      <c r="Z123" s="370" t="s">
        <v>474</v>
      </c>
      <c r="AA123" s="221" t="s">
        <v>153</v>
      </c>
      <c r="AB123" s="576" t="s">
        <v>945</v>
      </c>
      <c r="AC123" s="576"/>
      <c r="AD123" s="577"/>
      <c r="AE123" s="477" t="s">
        <v>946</v>
      </c>
    </row>
    <row r="124" spans="1:31" ht="15.75" thickBot="1">
      <c r="A124" s="513"/>
      <c r="B124" s="223">
        <v>2</v>
      </c>
      <c r="C124" s="223" t="s">
        <v>153</v>
      </c>
      <c r="D124" s="515"/>
      <c r="E124" s="515"/>
      <c r="F124" s="517"/>
      <c r="G124" s="474"/>
      <c r="H124" s="224" t="s">
        <v>941</v>
      </c>
      <c r="I124" s="225">
        <f>J124*3.28084</f>
        <v>2903.5434</v>
      </c>
      <c r="J124" s="226">
        <v>885</v>
      </c>
      <c r="K124" s="519"/>
      <c r="L124" s="519"/>
      <c r="M124" s="519"/>
      <c r="N124" s="519"/>
      <c r="O124" s="519"/>
      <c r="P124" s="519"/>
      <c r="Q124" s="519"/>
      <c r="R124" s="519"/>
      <c r="S124" s="519"/>
      <c r="T124" s="519"/>
      <c r="U124" s="223"/>
      <c r="V124" s="223"/>
      <c r="W124" s="227" t="s">
        <v>947</v>
      </c>
      <c r="X124" s="460"/>
      <c r="Y124" s="228">
        <v>885</v>
      </c>
      <c r="Z124" s="229" t="s">
        <v>948</v>
      </c>
      <c r="AA124" s="230" t="s">
        <v>153</v>
      </c>
      <c r="AB124" s="578"/>
      <c r="AC124" s="578"/>
      <c r="AD124" s="579"/>
      <c r="AE124" s="478"/>
    </row>
    <row r="125" spans="1:31">
      <c r="AB125" s="541"/>
      <c r="AC125" s="541"/>
      <c r="AD125" s="541"/>
    </row>
    <row r="126" spans="1:31">
      <c r="AB126" s="541"/>
      <c r="AC126" s="541"/>
      <c r="AD126" s="541"/>
    </row>
    <row r="127" spans="1:31">
      <c r="AB127" s="541"/>
      <c r="AC127" s="541"/>
      <c r="AD127" s="541"/>
    </row>
    <row r="128" spans="1:31">
      <c r="AB128" s="541"/>
      <c r="AC128" s="541"/>
      <c r="AD128" s="541"/>
    </row>
    <row r="129" spans="1:30">
      <c r="AB129" s="541"/>
      <c r="AC129" s="541"/>
      <c r="AD129" s="541"/>
    </row>
    <row r="130" spans="1:30">
      <c r="AB130" s="541"/>
      <c r="AC130" s="541"/>
      <c r="AD130" s="541"/>
    </row>
    <row r="131" spans="1:30">
      <c r="AB131" s="541"/>
      <c r="AC131" s="541"/>
      <c r="AD131" s="541"/>
    </row>
    <row r="132" spans="1:30">
      <c r="AB132" s="541"/>
      <c r="AC132" s="541"/>
      <c r="AD132" s="541"/>
    </row>
    <row r="133" spans="1:30">
      <c r="AB133" s="541"/>
      <c r="AC133" s="541"/>
      <c r="AD133" s="541"/>
    </row>
    <row r="134" spans="1:30">
      <c r="A134" s="89"/>
      <c r="AB134" s="541"/>
      <c r="AC134" s="541"/>
      <c r="AD134" s="541"/>
    </row>
    <row r="135" spans="1:30">
      <c r="AB135" s="541"/>
      <c r="AC135" s="541"/>
      <c r="AD135" s="541"/>
    </row>
  </sheetData>
  <mergeCells count="277">
    <mergeCell ref="AB73:AD73"/>
    <mergeCell ref="AB74:AD74"/>
    <mergeCell ref="AB27:AD27"/>
    <mergeCell ref="AB28:AD28"/>
    <mergeCell ref="AB23:AD23"/>
    <mergeCell ref="AB24:AD24"/>
    <mergeCell ref="AB25:AD25"/>
    <mergeCell ref="AB26:AD26"/>
    <mergeCell ref="AB29:AD29"/>
    <mergeCell ref="AB30:AD30"/>
    <mergeCell ref="AB37:AD37"/>
    <mergeCell ref="AB32:AD32"/>
    <mergeCell ref="AB33:AD33"/>
    <mergeCell ref="AB34:AD34"/>
    <mergeCell ref="AB35:AD35"/>
    <mergeCell ref="AB53:AD53"/>
    <mergeCell ref="AB54:AD54"/>
    <mergeCell ref="AB36:AD36"/>
    <mergeCell ref="AB39:AD39"/>
    <mergeCell ref="AB42:AD42"/>
    <mergeCell ref="AB41:AD41"/>
    <mergeCell ref="AB43:AD43"/>
    <mergeCell ref="AB44:AD44"/>
    <mergeCell ref="AB45:AD45"/>
    <mergeCell ref="AB3:AD3"/>
    <mergeCell ref="AB4:AD4"/>
    <mergeCell ref="AB5:AD5"/>
    <mergeCell ref="AB6:AD6"/>
    <mergeCell ref="AB7:AD7"/>
    <mergeCell ref="AB9:AD9"/>
    <mergeCell ref="AB10:AD10"/>
    <mergeCell ref="AB11:AD11"/>
    <mergeCell ref="AB12:AD12"/>
    <mergeCell ref="AB13:AD13"/>
    <mergeCell ref="AB14:AD14"/>
    <mergeCell ref="AB15:AD15"/>
    <mergeCell ref="AB17:AD17"/>
    <mergeCell ref="AB18:AD18"/>
    <mergeCell ref="AB19:AD19"/>
    <mergeCell ref="AB20:AD20"/>
    <mergeCell ref="AB21:AD21"/>
    <mergeCell ref="AB22:AD22"/>
    <mergeCell ref="A41:A42"/>
    <mergeCell ref="A123:A124"/>
    <mergeCell ref="D123:D124"/>
    <mergeCell ref="E123:E124"/>
    <mergeCell ref="F123:F124"/>
    <mergeCell ref="AB123:AD124"/>
    <mergeCell ref="K123:T124"/>
    <mergeCell ref="AB85:AD85"/>
    <mergeCell ref="AB57:AD57"/>
    <mergeCell ref="AB58:AD58"/>
    <mergeCell ref="AB92:AD92"/>
    <mergeCell ref="AB93:AD93"/>
    <mergeCell ref="AB51:AD51"/>
    <mergeCell ref="E64:E65"/>
    <mergeCell ref="E47:E48"/>
    <mergeCell ref="E49:E50"/>
    <mergeCell ref="E51:E52"/>
    <mergeCell ref="E53:E54"/>
    <mergeCell ref="E55:E56"/>
    <mergeCell ref="E92:E93"/>
    <mergeCell ref="E69:E70"/>
    <mergeCell ref="E71:E72"/>
    <mergeCell ref="E73:E74"/>
    <mergeCell ref="E75:E76"/>
    <mergeCell ref="E3:E4"/>
    <mergeCell ref="E5:E6"/>
    <mergeCell ref="E7:E8"/>
    <mergeCell ref="E9:E10"/>
    <mergeCell ref="E59:E60"/>
    <mergeCell ref="E62:E63"/>
    <mergeCell ref="E34:E35"/>
    <mergeCell ref="E23:E24"/>
    <mergeCell ref="E25:E26"/>
    <mergeCell ref="E27:E28"/>
    <mergeCell ref="E29:E30"/>
    <mergeCell ref="E32:E33"/>
    <mergeCell ref="E17:E18"/>
    <mergeCell ref="E19:E20"/>
    <mergeCell ref="E21:E22"/>
    <mergeCell ref="E11:E12"/>
    <mergeCell ref="E13:E14"/>
    <mergeCell ref="D13:D14"/>
    <mergeCell ref="D15:D16"/>
    <mergeCell ref="F69:F78"/>
    <mergeCell ref="F80:F83"/>
    <mergeCell ref="D7:D8"/>
    <mergeCell ref="E82:E83"/>
    <mergeCell ref="E85:E86"/>
    <mergeCell ref="E87:E88"/>
    <mergeCell ref="E89:E90"/>
    <mergeCell ref="F3:F30"/>
    <mergeCell ref="E15:E16"/>
    <mergeCell ref="E66:E67"/>
    <mergeCell ref="E57:E58"/>
    <mergeCell ref="D17:D18"/>
    <mergeCell ref="D32:D33"/>
    <mergeCell ref="D34:D35"/>
    <mergeCell ref="D39:D40"/>
    <mergeCell ref="D51:D52"/>
    <mergeCell ref="D53:D54"/>
    <mergeCell ref="D82:D83"/>
    <mergeCell ref="D64:D65"/>
    <mergeCell ref="D69:D70"/>
    <mergeCell ref="D71:D72"/>
    <mergeCell ref="D73:D74"/>
    <mergeCell ref="D75:D76"/>
    <mergeCell ref="D66:D67"/>
    <mergeCell ref="E39:E40"/>
    <mergeCell ref="E41:E42"/>
    <mergeCell ref="E43:E44"/>
    <mergeCell ref="E45:E46"/>
    <mergeCell ref="D77:D78"/>
    <mergeCell ref="D80:D81"/>
    <mergeCell ref="D55:D56"/>
    <mergeCell ref="E77:E78"/>
    <mergeCell ref="E80:E81"/>
    <mergeCell ref="D25:D26"/>
    <mergeCell ref="D27:D28"/>
    <mergeCell ref="D29:D30"/>
    <mergeCell ref="A49:A50"/>
    <mergeCell ref="A51:A52"/>
    <mergeCell ref="D92:D93"/>
    <mergeCell ref="D3:D4"/>
    <mergeCell ref="D5:D6"/>
    <mergeCell ref="F32:F37"/>
    <mergeCell ref="F39:F60"/>
    <mergeCell ref="D85:D86"/>
    <mergeCell ref="D87:D88"/>
    <mergeCell ref="D89:D90"/>
    <mergeCell ref="D57:D58"/>
    <mergeCell ref="D59:D60"/>
    <mergeCell ref="D62:D63"/>
    <mergeCell ref="D43:D44"/>
    <mergeCell ref="D45:D46"/>
    <mergeCell ref="D47:D48"/>
    <mergeCell ref="D49:D50"/>
    <mergeCell ref="D9:D10"/>
    <mergeCell ref="D11:D12"/>
    <mergeCell ref="F85:F90"/>
    <mergeCell ref="F92:F93"/>
    <mergeCell ref="A55:A56"/>
    <mergeCell ref="A57:A58"/>
    <mergeCell ref="F62:F67"/>
    <mergeCell ref="A3:A4"/>
    <mergeCell ref="A5:A6"/>
    <mergeCell ref="A7:A8"/>
    <mergeCell ref="A9:A10"/>
    <mergeCell ref="A11:A12"/>
    <mergeCell ref="A13:A14"/>
    <mergeCell ref="A15:A16"/>
    <mergeCell ref="A17:A18"/>
    <mergeCell ref="A19:A20"/>
    <mergeCell ref="A21:A22"/>
    <mergeCell ref="A23:A24"/>
    <mergeCell ref="A25:A26"/>
    <mergeCell ref="A27:A28"/>
    <mergeCell ref="A29:A30"/>
    <mergeCell ref="A32:A33"/>
    <mergeCell ref="A34:A35"/>
    <mergeCell ref="A39:A40"/>
    <mergeCell ref="D41:D42"/>
    <mergeCell ref="D19:D20"/>
    <mergeCell ref="D21:D22"/>
    <mergeCell ref="D23:D24"/>
    <mergeCell ref="AB1:AD1"/>
    <mergeCell ref="A100:A103"/>
    <mergeCell ref="D100:D103"/>
    <mergeCell ref="E100:E103"/>
    <mergeCell ref="F100:F103"/>
    <mergeCell ref="A75:A76"/>
    <mergeCell ref="A77:A78"/>
    <mergeCell ref="A80:A81"/>
    <mergeCell ref="A82:A83"/>
    <mergeCell ref="A85:A86"/>
    <mergeCell ref="A87:A88"/>
    <mergeCell ref="A89:A90"/>
    <mergeCell ref="A92:A93"/>
    <mergeCell ref="A59:A60"/>
    <mergeCell ref="A62:A63"/>
    <mergeCell ref="A64:A65"/>
    <mergeCell ref="A66:A67"/>
    <mergeCell ref="A69:A70"/>
    <mergeCell ref="A71:A72"/>
    <mergeCell ref="A73:A74"/>
    <mergeCell ref="A43:A44"/>
    <mergeCell ref="A45:A46"/>
    <mergeCell ref="A47:A48"/>
    <mergeCell ref="A53:A54"/>
    <mergeCell ref="F113:F114"/>
    <mergeCell ref="F116:F117"/>
    <mergeCell ref="A99:Q99"/>
    <mergeCell ref="AB99:AD99"/>
    <mergeCell ref="A110:A111"/>
    <mergeCell ref="D110:D111"/>
    <mergeCell ref="E110:E111"/>
    <mergeCell ref="A113:A114"/>
    <mergeCell ref="D113:D114"/>
    <mergeCell ref="E113:E114"/>
    <mergeCell ref="A116:A117"/>
    <mergeCell ref="D116:D117"/>
    <mergeCell ref="E116:E117"/>
    <mergeCell ref="D105:D106"/>
    <mergeCell ref="E105:E106"/>
    <mergeCell ref="F105:F106"/>
    <mergeCell ref="A108:A109"/>
    <mergeCell ref="D108:D109"/>
    <mergeCell ref="E108:E109"/>
    <mergeCell ref="F108:F111"/>
    <mergeCell ref="G113:G114"/>
    <mergeCell ref="G116:G117"/>
    <mergeCell ref="AB46:AD46"/>
    <mergeCell ref="AB47:AD47"/>
    <mergeCell ref="AB48:AD48"/>
    <mergeCell ref="AB49:AD49"/>
    <mergeCell ref="AB50:AD50"/>
    <mergeCell ref="AB52:AD52"/>
    <mergeCell ref="AB71:AD71"/>
    <mergeCell ref="AB72:AD72"/>
    <mergeCell ref="AB55:AD55"/>
    <mergeCell ref="AB56:AD56"/>
    <mergeCell ref="AB59:AD59"/>
    <mergeCell ref="AB69:AD69"/>
    <mergeCell ref="AB70:AD70"/>
    <mergeCell ref="AE55:AE56"/>
    <mergeCell ref="AE59:AE60"/>
    <mergeCell ref="AB60:AD60"/>
    <mergeCell ref="AB62:AD62"/>
    <mergeCell ref="AB63:AD63"/>
    <mergeCell ref="AB64:AD64"/>
    <mergeCell ref="AB65:AD65"/>
    <mergeCell ref="AB66:AD66"/>
    <mergeCell ref="AB67:AD67"/>
    <mergeCell ref="G108:G111"/>
    <mergeCell ref="G123:G124"/>
    <mergeCell ref="AB88:AD88"/>
    <mergeCell ref="AB89:AD89"/>
    <mergeCell ref="AE89:AE90"/>
    <mergeCell ref="AB90:AD90"/>
    <mergeCell ref="AB75:AD75"/>
    <mergeCell ref="AB76:AD76"/>
    <mergeCell ref="AB77:AD77"/>
    <mergeCell ref="AE77:AE78"/>
    <mergeCell ref="AB78:AD78"/>
    <mergeCell ref="AB80:AD80"/>
    <mergeCell ref="AB81:AD81"/>
    <mergeCell ref="AB86:AD86"/>
    <mergeCell ref="AB87:AD87"/>
    <mergeCell ref="AE123:AE124"/>
    <mergeCell ref="AB122:AD122"/>
    <mergeCell ref="AB82:AD82"/>
    <mergeCell ref="AB83:AD83"/>
    <mergeCell ref="AB40:AD40"/>
    <mergeCell ref="AE3:AE4"/>
    <mergeCell ref="AB8:AD8"/>
    <mergeCell ref="AB16:AD16"/>
    <mergeCell ref="X100:X103"/>
    <mergeCell ref="X123:X124"/>
    <mergeCell ref="A122:O122"/>
    <mergeCell ref="AB100:AD103"/>
    <mergeCell ref="AB105:AD106"/>
    <mergeCell ref="AB108:AD109"/>
    <mergeCell ref="AB110:AD111"/>
    <mergeCell ref="AB113:AD114"/>
    <mergeCell ref="AB116:AD117"/>
    <mergeCell ref="AB119:AD119"/>
    <mergeCell ref="G3:G30"/>
    <mergeCell ref="G32:G37"/>
    <mergeCell ref="G39:G60"/>
    <mergeCell ref="G62:G67"/>
    <mergeCell ref="G69:G78"/>
    <mergeCell ref="G80:G83"/>
    <mergeCell ref="G85:G90"/>
    <mergeCell ref="G92:G93"/>
    <mergeCell ref="G100:G103"/>
    <mergeCell ref="G105:G106"/>
  </mergeCells>
  <phoneticPr fontId="24" type="noConversion"/>
  <hyperlinks>
    <hyperlink ref="X4" r:id="rId1"/>
    <hyperlink ref="X5" r:id="rId2"/>
    <hyperlink ref="X10" r:id="rId3"/>
    <hyperlink ref="X9" r:id="rId4"/>
    <hyperlink ref="X11" r:id="rId5"/>
    <hyperlink ref="X12" r:id="rId6"/>
    <hyperlink ref="X13" r:id="rId7"/>
    <hyperlink ref="X14" r:id="rId8"/>
    <hyperlink ref="X15" r:id="rId9"/>
    <hyperlink ref="X16" r:id="rId10"/>
    <hyperlink ref="X17" r:id="rId11"/>
    <hyperlink ref="X18" r:id="rId12"/>
    <hyperlink ref="X19" r:id="rId13"/>
    <hyperlink ref="X20" r:id="rId14"/>
    <hyperlink ref="X21" r:id="rId15"/>
    <hyperlink ref="X22" r:id="rId16"/>
    <hyperlink ref="X23" r:id="rId17"/>
    <hyperlink ref="X24" r:id="rId18"/>
    <hyperlink ref="X25" r:id="rId19"/>
    <hyperlink ref="X26" r:id="rId20"/>
    <hyperlink ref="X27" r:id="rId21"/>
    <hyperlink ref="X28" r:id="rId22"/>
    <hyperlink ref="X29" r:id="rId23"/>
    <hyperlink ref="X30" r:id="rId24"/>
    <hyperlink ref="X32" r:id="rId25"/>
    <hyperlink ref="X33" r:id="rId26"/>
    <hyperlink ref="X34" r:id="rId27"/>
    <hyperlink ref="X35" r:id="rId28"/>
    <hyperlink ref="X36" r:id="rId29"/>
    <hyperlink ref="X39" r:id="rId30"/>
    <hyperlink ref="X40" r:id="rId31"/>
    <hyperlink ref="X41" r:id="rId32"/>
    <hyperlink ref="X42" r:id="rId33"/>
    <hyperlink ref="X43" r:id="rId34"/>
    <hyperlink ref="X44" r:id="rId35"/>
    <hyperlink ref="X45" r:id="rId36"/>
    <hyperlink ref="X46" r:id="rId37"/>
    <hyperlink ref="X47" r:id="rId38"/>
    <hyperlink ref="X48" r:id="rId39"/>
    <hyperlink ref="X49" r:id="rId40"/>
    <hyperlink ref="X50" r:id="rId41"/>
    <hyperlink ref="X51" r:id="rId42"/>
    <hyperlink ref="X52" r:id="rId43"/>
    <hyperlink ref="X53" r:id="rId44"/>
    <hyperlink ref="X54" r:id="rId45"/>
    <hyperlink ref="X55" r:id="rId46"/>
    <hyperlink ref="X56" r:id="rId47"/>
    <hyperlink ref="X57" r:id="rId48"/>
    <hyperlink ref="X58" r:id="rId49"/>
    <hyperlink ref="X59" r:id="rId50"/>
    <hyperlink ref="X62" r:id="rId51"/>
    <hyperlink ref="X63" r:id="rId52"/>
    <hyperlink ref="X64" r:id="rId53"/>
    <hyperlink ref="X65" r:id="rId54"/>
    <hyperlink ref="X66" r:id="rId55"/>
    <hyperlink ref="X67" r:id="rId56"/>
    <hyperlink ref="X69" r:id="rId57"/>
    <hyperlink ref="X70" r:id="rId58"/>
    <hyperlink ref="X71" r:id="rId59"/>
    <hyperlink ref="X72" r:id="rId60"/>
    <hyperlink ref="X73" r:id="rId61"/>
    <hyperlink ref="X74" r:id="rId62"/>
    <hyperlink ref="X75" r:id="rId63"/>
    <hyperlink ref="X76" r:id="rId64"/>
    <hyperlink ref="X77" r:id="rId65"/>
    <hyperlink ref="X78" r:id="rId66"/>
    <hyperlink ref="X80" r:id="rId67"/>
    <hyperlink ref="X81" r:id="rId68"/>
    <hyperlink ref="X82" r:id="rId69"/>
    <hyperlink ref="X83" r:id="rId70"/>
    <hyperlink ref="X85" r:id="rId71"/>
    <hyperlink ref="X86" r:id="rId72"/>
    <hyperlink ref="X87" r:id="rId73"/>
    <hyperlink ref="X88" r:id="rId74"/>
    <hyperlink ref="X89" r:id="rId75"/>
    <hyperlink ref="X90" r:id="rId76"/>
    <hyperlink ref="X92" r:id="rId77"/>
    <hyperlink ref="X93" r:id="rId78"/>
    <hyperlink ref="X105" r:id="rId79"/>
    <hyperlink ref="X100" r:id="rId80" display="../../../../:f:/r/personal/michael_thibault_inrs_ca/Documents/SamplingCalgary/Photos/Other/NotPossible/G-21(2)_NoGo?csf=1&amp;web=1&amp;e=KAoQ2D"/>
    <hyperlink ref="X123" r:id="rId81" display="../../../../:f:/r/personal/michael_thibault_inrs_ca/Documents/SamplingCalgary/Photos/Other/Possible/O-25_Go?csf=1&amp;web=1&amp;e=pSQxOs"/>
    <hyperlink ref="X3" r:id="rId82"/>
    <hyperlink ref="X6" r:id="rId83"/>
    <hyperlink ref="X7" r:id="rId84"/>
    <hyperlink ref="X8" r:id="rId85"/>
    <hyperlink ref="X37" r:id="rId86"/>
    <hyperlink ref="X60" r:id="rId87"/>
    <hyperlink ref="X100:X103" r:id="rId88" display="G-21(2)_NoGo"/>
    <hyperlink ref="X123:X124" r:id="rId89" display="O-25_Go"/>
  </hyperlinks>
  <pageMargins left="0.7" right="0.7" top="0.75" bottom="0.75" header="0.3" footer="0.3"/>
  <pageSetup paperSize="9" orientation="portrait" r:id="rId9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17"/>
  <sheetViews>
    <sheetView zoomScale="60" zoomScaleNormal="60" workbookViewId="0">
      <pane ySplit="1" topLeftCell="A2" activePane="bottomLeft" state="frozen"/>
      <selection pane="bottomLeft" activeCell="N33" sqref="N33"/>
    </sheetView>
  </sheetViews>
  <sheetFormatPr baseColWidth="10" defaultColWidth="9.140625" defaultRowHeight="15"/>
  <cols>
    <col min="1" max="1" width="22.140625" bestFit="1" customWidth="1"/>
    <col min="2" max="2" width="13.28515625" bestFit="1" customWidth="1"/>
    <col min="3" max="3" width="12.85546875" customWidth="1"/>
    <col min="4" max="4" width="6.42578125" customWidth="1"/>
    <col min="5" max="5" width="17.28515625" customWidth="1"/>
    <col min="6" max="6" width="6.7109375" customWidth="1"/>
    <col min="7" max="8" width="14.140625" customWidth="1"/>
    <col min="9" max="9" width="14.7109375" customWidth="1"/>
    <col min="10" max="10" width="12.85546875" customWidth="1"/>
    <col min="11" max="13" width="7.140625" customWidth="1"/>
    <col min="14" max="14" width="16.140625" customWidth="1"/>
    <col min="15" max="15" width="5.28515625" customWidth="1"/>
    <col min="16" max="16" width="11.42578125" customWidth="1"/>
    <col min="17" max="17" width="11.85546875" customWidth="1"/>
    <col min="18" max="18" width="8.7109375" customWidth="1"/>
    <col min="19" max="19" width="11.42578125" customWidth="1"/>
    <col min="20" max="20" width="8.85546875" customWidth="1"/>
    <col min="21" max="21" width="13" customWidth="1"/>
    <col min="22" max="22" width="13.28515625" customWidth="1"/>
    <col min="23" max="23" width="11.42578125" customWidth="1"/>
    <col min="24" max="24" width="11.7109375" customWidth="1"/>
    <col min="25" max="25" width="11" customWidth="1"/>
    <col min="26" max="26" width="12.42578125" customWidth="1"/>
    <col min="27" max="27" width="21.140625" customWidth="1"/>
    <col min="28" max="28" width="22.140625" customWidth="1"/>
    <col min="30" max="30" width="86.42578125" customWidth="1"/>
  </cols>
  <sheetData>
    <row r="1" spans="1:30" s="106" customFormat="1" ht="30" customHeight="1">
      <c r="A1" s="106" t="s">
        <v>312</v>
      </c>
      <c r="B1" s="106" t="s">
        <v>3</v>
      </c>
      <c r="C1" s="106" t="s">
        <v>314</v>
      </c>
      <c r="D1" s="106" t="s">
        <v>949</v>
      </c>
      <c r="E1" s="106" t="s">
        <v>950</v>
      </c>
      <c r="F1" s="106" t="s">
        <v>951</v>
      </c>
      <c r="G1" s="106" t="s">
        <v>952</v>
      </c>
      <c r="H1" s="106" t="s">
        <v>316</v>
      </c>
      <c r="I1" s="106" t="s">
        <v>317</v>
      </c>
      <c r="J1" s="106" t="s">
        <v>318</v>
      </c>
      <c r="K1" s="106" t="s">
        <v>953</v>
      </c>
      <c r="L1" s="106" t="s">
        <v>954</v>
      </c>
      <c r="M1" s="106" t="s">
        <v>955</v>
      </c>
      <c r="N1" s="106" t="s">
        <v>320</v>
      </c>
      <c r="O1" s="106" t="s">
        <v>956</v>
      </c>
      <c r="P1" s="106" t="s">
        <v>322</v>
      </c>
      <c r="Q1" s="106" t="s">
        <v>323</v>
      </c>
      <c r="R1" s="106" t="s">
        <v>957</v>
      </c>
      <c r="S1" s="106" t="s">
        <v>958</v>
      </c>
      <c r="T1" s="106" t="s">
        <v>959</v>
      </c>
      <c r="U1" s="106" t="s">
        <v>960</v>
      </c>
      <c r="V1" s="106" t="s">
        <v>961</v>
      </c>
      <c r="W1" s="106" t="s">
        <v>962</v>
      </c>
      <c r="X1" s="106" t="s">
        <v>963</v>
      </c>
      <c r="Y1" s="106" t="s">
        <v>964</v>
      </c>
      <c r="Z1" s="106" t="s">
        <v>965</v>
      </c>
      <c r="AA1" s="106" t="s">
        <v>324</v>
      </c>
      <c r="AB1" s="106" t="s">
        <v>966</v>
      </c>
      <c r="AC1" s="106" t="s">
        <v>121</v>
      </c>
      <c r="AD1" s="106" t="s">
        <v>12</v>
      </c>
    </row>
    <row r="2" spans="1:30">
      <c r="A2" t="s">
        <v>31</v>
      </c>
      <c r="B2" t="s">
        <v>39</v>
      </c>
      <c r="C2" t="s">
        <v>335</v>
      </c>
      <c r="D2" t="s">
        <v>967</v>
      </c>
      <c r="E2" t="s">
        <v>968</v>
      </c>
      <c r="G2">
        <f>H2*3.2808</f>
        <v>2509.97604</v>
      </c>
      <c r="H2">
        <v>765.05</v>
      </c>
      <c r="I2">
        <v>0.27</v>
      </c>
      <c r="J2">
        <v>0.37</v>
      </c>
      <c r="K2">
        <v>0.1</v>
      </c>
      <c r="N2">
        <v>1.4999999999999999E-2</v>
      </c>
      <c r="O2">
        <v>0</v>
      </c>
      <c r="P2">
        <v>2660</v>
      </c>
      <c r="Q2">
        <v>2620</v>
      </c>
    </row>
    <row r="3" spans="1:30">
      <c r="A3" t="s">
        <v>31</v>
      </c>
      <c r="B3" t="s">
        <v>39</v>
      </c>
      <c r="C3" t="s">
        <v>335</v>
      </c>
      <c r="D3" t="s">
        <v>967</v>
      </c>
      <c r="E3" t="s">
        <v>968</v>
      </c>
      <c r="G3">
        <f t="shared" ref="G3:G66" si="0">H3*3.2808</f>
        <v>2510.8618560000004</v>
      </c>
      <c r="H3">
        <v>765.32</v>
      </c>
      <c r="I3">
        <v>0.24</v>
      </c>
      <c r="J3">
        <v>0.08</v>
      </c>
      <c r="K3">
        <v>0.02</v>
      </c>
      <c r="N3">
        <v>1.4E-2</v>
      </c>
      <c r="O3">
        <v>0</v>
      </c>
      <c r="P3">
        <v>2710</v>
      </c>
      <c r="Q3">
        <v>2660</v>
      </c>
    </row>
    <row r="4" spans="1:30">
      <c r="A4" t="s">
        <v>31</v>
      </c>
      <c r="B4" t="s">
        <v>39</v>
      </c>
      <c r="C4" t="s">
        <v>335</v>
      </c>
      <c r="D4" t="s">
        <v>967</v>
      </c>
      <c r="E4" t="s">
        <v>968</v>
      </c>
      <c r="G4">
        <f t="shared" si="0"/>
        <v>2511.6820560000001</v>
      </c>
      <c r="H4">
        <v>765.57</v>
      </c>
      <c r="I4">
        <v>0.15</v>
      </c>
      <c r="N4">
        <v>0.02</v>
      </c>
      <c r="O4">
        <v>0</v>
      </c>
      <c r="P4">
        <v>2640</v>
      </c>
      <c r="Q4">
        <v>2590</v>
      </c>
    </row>
    <row r="5" spans="1:30">
      <c r="A5" t="s">
        <v>31</v>
      </c>
      <c r="B5" t="s">
        <v>39</v>
      </c>
      <c r="C5" t="s">
        <v>335</v>
      </c>
      <c r="D5" t="s">
        <v>967</v>
      </c>
      <c r="E5" t="s">
        <v>968</v>
      </c>
      <c r="G5">
        <f t="shared" si="0"/>
        <v>2512.174176</v>
      </c>
      <c r="H5">
        <v>765.72</v>
      </c>
      <c r="I5">
        <v>0.37</v>
      </c>
      <c r="N5">
        <v>6.6000000000000003E-2</v>
      </c>
      <c r="O5">
        <v>0.02</v>
      </c>
      <c r="P5">
        <v>2680</v>
      </c>
      <c r="Q5">
        <v>2510</v>
      </c>
    </row>
    <row r="6" spans="1:30">
      <c r="A6" t="s">
        <v>31</v>
      </c>
      <c r="B6" t="s">
        <v>39</v>
      </c>
      <c r="C6" t="s">
        <v>335</v>
      </c>
      <c r="D6" t="s">
        <v>967</v>
      </c>
      <c r="E6" t="s">
        <v>968</v>
      </c>
      <c r="G6">
        <f t="shared" si="0"/>
        <v>2513.3552640000003</v>
      </c>
      <c r="H6">
        <v>766.08</v>
      </c>
      <c r="I6">
        <v>0.24</v>
      </c>
      <c r="J6">
        <v>0.09</v>
      </c>
      <c r="K6">
        <v>0.02</v>
      </c>
      <c r="N6">
        <v>6.9000000000000006E-2</v>
      </c>
      <c r="O6">
        <v>0.02</v>
      </c>
      <c r="P6">
        <v>2660</v>
      </c>
      <c r="Q6">
        <v>2470</v>
      </c>
    </row>
    <row r="7" spans="1:30" s="57" customFormat="1">
      <c r="A7" s="57" t="s">
        <v>31</v>
      </c>
      <c r="B7" s="57" t="s">
        <v>39</v>
      </c>
      <c r="C7" s="57" t="s">
        <v>335</v>
      </c>
      <c r="D7" s="57" t="s">
        <v>967</v>
      </c>
      <c r="E7" s="57" t="s">
        <v>968</v>
      </c>
      <c r="G7" s="57">
        <f t="shared" si="0"/>
        <v>2514.1754640000004</v>
      </c>
      <c r="H7" s="57">
        <v>766.33</v>
      </c>
      <c r="I7" s="57">
        <v>0.52</v>
      </c>
      <c r="K7"/>
      <c r="N7" s="57">
        <v>4.0000000000000001E-3</v>
      </c>
      <c r="O7" s="57">
        <v>0</v>
      </c>
      <c r="P7" s="57">
        <v>2710</v>
      </c>
      <c r="Q7" s="57">
        <v>2700</v>
      </c>
      <c r="AB7" s="57" t="s">
        <v>337</v>
      </c>
      <c r="AC7" s="149" t="s">
        <v>338</v>
      </c>
    </row>
    <row r="8" spans="1:30">
      <c r="A8" t="s">
        <v>31</v>
      </c>
      <c r="B8" t="s">
        <v>39</v>
      </c>
      <c r="C8" t="s">
        <v>335</v>
      </c>
      <c r="D8" t="s">
        <v>746</v>
      </c>
      <c r="E8" t="s">
        <v>34</v>
      </c>
      <c r="G8">
        <f t="shared" si="0"/>
        <v>2515.88148</v>
      </c>
      <c r="H8">
        <v>766.85</v>
      </c>
      <c r="I8">
        <v>1.25</v>
      </c>
    </row>
    <row r="9" spans="1:30">
      <c r="A9" t="s">
        <v>31</v>
      </c>
      <c r="B9" t="s">
        <v>39</v>
      </c>
      <c r="C9" t="s">
        <v>335</v>
      </c>
      <c r="D9" t="s">
        <v>967</v>
      </c>
      <c r="E9" t="s">
        <v>968</v>
      </c>
      <c r="G9">
        <f t="shared" si="0"/>
        <v>2519.9824800000001</v>
      </c>
      <c r="H9">
        <v>768.1</v>
      </c>
      <c r="I9">
        <v>0.27</v>
      </c>
      <c r="N9">
        <v>0.01</v>
      </c>
      <c r="O9">
        <v>0</v>
      </c>
      <c r="P9">
        <v>2720</v>
      </c>
      <c r="Q9">
        <v>2690</v>
      </c>
    </row>
    <row r="10" spans="1:30">
      <c r="A10" s="13" t="s">
        <v>31</v>
      </c>
      <c r="B10" s="13" t="s">
        <v>39</v>
      </c>
      <c r="C10" t="s">
        <v>335</v>
      </c>
      <c r="D10" t="s">
        <v>967</v>
      </c>
      <c r="E10" t="s">
        <v>968</v>
      </c>
      <c r="G10">
        <f t="shared" si="0"/>
        <v>2520.8682960000001</v>
      </c>
      <c r="H10">
        <v>768.37</v>
      </c>
      <c r="I10">
        <v>0.43</v>
      </c>
      <c r="J10">
        <v>0.06</v>
      </c>
      <c r="K10">
        <v>0.03</v>
      </c>
      <c r="N10">
        <v>0.05</v>
      </c>
      <c r="O10">
        <v>0.02</v>
      </c>
      <c r="P10">
        <v>2710</v>
      </c>
      <c r="Q10">
        <v>2570</v>
      </c>
    </row>
    <row r="11" spans="1:30">
      <c r="A11" t="s">
        <v>31</v>
      </c>
      <c r="B11" t="s">
        <v>39</v>
      </c>
      <c r="C11" t="s">
        <v>335</v>
      </c>
      <c r="D11" t="s">
        <v>967</v>
      </c>
      <c r="E11" t="s">
        <v>968</v>
      </c>
      <c r="G11">
        <f t="shared" si="0"/>
        <v>2522.2790399999999</v>
      </c>
      <c r="H11">
        <v>768.8</v>
      </c>
      <c r="I11">
        <v>0.3</v>
      </c>
      <c r="N11">
        <v>0.05</v>
      </c>
      <c r="O11">
        <v>0.01</v>
      </c>
      <c r="P11">
        <v>2700</v>
      </c>
      <c r="Q11">
        <v>2560</v>
      </c>
    </row>
    <row r="12" spans="1:30">
      <c r="A12" t="s">
        <v>31</v>
      </c>
      <c r="B12" t="s">
        <v>39</v>
      </c>
      <c r="C12" t="s">
        <v>335</v>
      </c>
      <c r="D12" t="s">
        <v>967</v>
      </c>
      <c r="E12" t="s">
        <v>968</v>
      </c>
      <c r="G12">
        <f t="shared" si="0"/>
        <v>2523.2632800000001</v>
      </c>
      <c r="H12">
        <v>769.1</v>
      </c>
      <c r="I12">
        <v>0.15</v>
      </c>
      <c r="N12">
        <v>1.6E-2</v>
      </c>
      <c r="O12">
        <v>0</v>
      </c>
      <c r="P12">
        <v>2660</v>
      </c>
      <c r="Q12">
        <v>2610</v>
      </c>
    </row>
    <row r="13" spans="1:30">
      <c r="A13" t="s">
        <v>31</v>
      </c>
      <c r="B13" t="s">
        <v>39</v>
      </c>
      <c r="C13" t="s">
        <v>335</v>
      </c>
      <c r="D13" t="s">
        <v>967</v>
      </c>
      <c r="E13" t="s">
        <v>968</v>
      </c>
      <c r="G13">
        <f t="shared" si="0"/>
        <v>2523.7554</v>
      </c>
      <c r="H13">
        <v>769.25</v>
      </c>
      <c r="I13">
        <v>0.24</v>
      </c>
      <c r="N13">
        <v>1.0999999999999999E-2</v>
      </c>
      <c r="O13">
        <v>0</v>
      </c>
      <c r="P13">
        <v>2690</v>
      </c>
      <c r="Q13">
        <v>2660</v>
      </c>
    </row>
    <row r="14" spans="1:30">
      <c r="A14" t="s">
        <v>31</v>
      </c>
      <c r="B14" t="s">
        <v>39</v>
      </c>
      <c r="C14" t="s">
        <v>335</v>
      </c>
      <c r="D14" t="s">
        <v>746</v>
      </c>
      <c r="E14" t="s">
        <v>34</v>
      </c>
      <c r="G14">
        <f t="shared" si="0"/>
        <v>2524.5756000000001</v>
      </c>
      <c r="H14">
        <v>769.5</v>
      </c>
      <c r="I14">
        <v>4.63</v>
      </c>
    </row>
    <row r="15" spans="1:30">
      <c r="A15" t="s">
        <v>31</v>
      </c>
      <c r="B15" t="s">
        <v>39</v>
      </c>
      <c r="C15" t="s">
        <v>335</v>
      </c>
      <c r="D15" t="s">
        <v>967</v>
      </c>
      <c r="E15" t="s">
        <v>968</v>
      </c>
      <c r="G15">
        <f t="shared" si="0"/>
        <v>2539.7657039999999</v>
      </c>
      <c r="H15">
        <v>774.13</v>
      </c>
      <c r="I15">
        <v>0.46</v>
      </c>
      <c r="N15">
        <v>0.01</v>
      </c>
      <c r="O15">
        <v>0</v>
      </c>
      <c r="P15">
        <v>2700</v>
      </c>
      <c r="Q15">
        <v>2670</v>
      </c>
    </row>
    <row r="16" spans="1:30">
      <c r="A16" t="s">
        <v>31</v>
      </c>
      <c r="B16" t="s">
        <v>39</v>
      </c>
      <c r="C16" t="s">
        <v>335</v>
      </c>
      <c r="D16" t="s">
        <v>746</v>
      </c>
      <c r="E16" t="s">
        <v>34</v>
      </c>
      <c r="G16">
        <f t="shared" si="0"/>
        <v>2541.2748720000004</v>
      </c>
      <c r="H16">
        <v>774.59</v>
      </c>
      <c r="I16">
        <v>0.64</v>
      </c>
    </row>
    <row r="17" spans="1:29">
      <c r="A17" t="s">
        <v>31</v>
      </c>
      <c r="B17" t="s">
        <v>39</v>
      </c>
      <c r="C17" t="s">
        <v>335</v>
      </c>
      <c r="D17" t="s">
        <v>967</v>
      </c>
      <c r="E17" t="s">
        <v>968</v>
      </c>
      <c r="G17">
        <f t="shared" si="0"/>
        <v>2543.3745840000001</v>
      </c>
      <c r="H17">
        <v>775.23</v>
      </c>
      <c r="I17">
        <v>0.21</v>
      </c>
      <c r="N17">
        <v>3.5000000000000003E-2</v>
      </c>
      <c r="O17">
        <v>0.01</v>
      </c>
      <c r="P17">
        <v>2690</v>
      </c>
      <c r="Q17">
        <v>2590</v>
      </c>
    </row>
    <row r="18" spans="1:29">
      <c r="A18" t="s">
        <v>31</v>
      </c>
      <c r="B18" t="s">
        <v>39</v>
      </c>
      <c r="C18" t="s">
        <v>335</v>
      </c>
      <c r="D18" t="s">
        <v>967</v>
      </c>
      <c r="E18" t="s">
        <v>968</v>
      </c>
      <c r="G18">
        <f t="shared" si="0"/>
        <v>2544.0635520000005</v>
      </c>
      <c r="H18">
        <v>775.44</v>
      </c>
      <c r="I18">
        <v>0.21</v>
      </c>
      <c r="N18">
        <v>0.03</v>
      </c>
      <c r="O18">
        <v>0.01</v>
      </c>
      <c r="P18">
        <v>2690</v>
      </c>
      <c r="Q18">
        <v>2590</v>
      </c>
    </row>
    <row r="19" spans="1:29">
      <c r="A19" t="s">
        <v>31</v>
      </c>
      <c r="B19" t="s">
        <v>39</v>
      </c>
      <c r="C19" t="s">
        <v>335</v>
      </c>
      <c r="D19" t="s">
        <v>967</v>
      </c>
      <c r="E19" t="s">
        <v>968</v>
      </c>
      <c r="G19">
        <f t="shared" si="0"/>
        <v>2544.7853279999999</v>
      </c>
      <c r="H19">
        <v>775.66</v>
      </c>
      <c r="I19">
        <v>0.34</v>
      </c>
      <c r="N19">
        <v>3.6999999999999998E-2</v>
      </c>
      <c r="O19">
        <v>0.01</v>
      </c>
      <c r="P19">
        <v>2680</v>
      </c>
      <c r="Q19">
        <v>2590</v>
      </c>
    </row>
    <row r="20" spans="1:29" s="57" customFormat="1">
      <c r="A20" s="13" t="s">
        <v>31</v>
      </c>
      <c r="B20" s="57" t="s">
        <v>39</v>
      </c>
      <c r="C20" s="57" t="s">
        <v>335</v>
      </c>
      <c r="D20" s="57" t="s">
        <v>967</v>
      </c>
      <c r="E20" s="57" t="s">
        <v>968</v>
      </c>
      <c r="G20" s="57">
        <f t="shared" si="0"/>
        <v>2545.867992</v>
      </c>
      <c r="H20" s="57">
        <v>775.99</v>
      </c>
      <c r="I20" s="57">
        <v>0.34</v>
      </c>
      <c r="J20" s="57">
        <v>0.72</v>
      </c>
      <c r="K20" s="57">
        <v>0.24</v>
      </c>
      <c r="L20" s="57">
        <v>0.31</v>
      </c>
      <c r="N20" s="57">
        <v>1.0999999999999999E-2</v>
      </c>
      <c r="O20" s="57">
        <v>0</v>
      </c>
      <c r="P20" s="57">
        <v>2700</v>
      </c>
      <c r="Q20" s="57">
        <v>2680</v>
      </c>
      <c r="AB20" s="57" t="s">
        <v>341</v>
      </c>
      <c r="AC20" s="151" t="s">
        <v>342</v>
      </c>
    </row>
    <row r="21" spans="1:29">
      <c r="A21" t="s">
        <v>31</v>
      </c>
      <c r="B21" t="s">
        <v>39</v>
      </c>
      <c r="C21" t="s">
        <v>335</v>
      </c>
      <c r="D21" t="s">
        <v>746</v>
      </c>
      <c r="E21" t="s">
        <v>34</v>
      </c>
      <c r="G21">
        <f t="shared" si="0"/>
        <v>2546.9834640000004</v>
      </c>
      <c r="H21">
        <v>776.33</v>
      </c>
      <c r="I21">
        <v>1.01</v>
      </c>
    </row>
    <row r="22" spans="1:29">
      <c r="A22" t="s">
        <v>31</v>
      </c>
      <c r="B22" t="s">
        <v>39</v>
      </c>
      <c r="C22" t="s">
        <v>335</v>
      </c>
      <c r="D22" t="s">
        <v>967</v>
      </c>
      <c r="E22" t="s">
        <v>968</v>
      </c>
      <c r="G22">
        <f t="shared" si="0"/>
        <v>2550.2642640000004</v>
      </c>
      <c r="H22">
        <v>777.33</v>
      </c>
      <c r="I22">
        <v>0.34</v>
      </c>
      <c r="J22">
        <v>0.08</v>
      </c>
      <c r="K22">
        <v>0.03</v>
      </c>
      <c r="L22">
        <v>7.0000000000000007E-2</v>
      </c>
      <c r="N22">
        <v>1.4999999999999999E-2</v>
      </c>
      <c r="O22">
        <v>0.01</v>
      </c>
      <c r="P22">
        <v>2680</v>
      </c>
      <c r="Q22">
        <v>2640</v>
      </c>
    </row>
    <row r="23" spans="1:29">
      <c r="A23" t="s">
        <v>31</v>
      </c>
      <c r="B23" t="s">
        <v>39</v>
      </c>
      <c r="C23" t="s">
        <v>335</v>
      </c>
      <c r="D23" t="s">
        <v>967</v>
      </c>
      <c r="E23" t="s">
        <v>968</v>
      </c>
      <c r="G23">
        <f t="shared" si="0"/>
        <v>2551.3797359999999</v>
      </c>
      <c r="H23">
        <v>777.67</v>
      </c>
      <c r="I23">
        <v>0.43</v>
      </c>
      <c r="J23">
        <v>0.06</v>
      </c>
      <c r="K23">
        <v>0.03</v>
      </c>
      <c r="N23">
        <v>1.6E-2</v>
      </c>
      <c r="O23">
        <v>0.01</v>
      </c>
      <c r="P23">
        <v>2680</v>
      </c>
      <c r="Q23">
        <v>2640</v>
      </c>
    </row>
    <row r="24" spans="1:29">
      <c r="A24" t="s">
        <v>31</v>
      </c>
      <c r="B24" t="s">
        <v>39</v>
      </c>
      <c r="C24" t="s">
        <v>335</v>
      </c>
      <c r="D24" t="s">
        <v>967</v>
      </c>
      <c r="E24" t="s">
        <v>968</v>
      </c>
      <c r="G24">
        <f t="shared" si="0"/>
        <v>2552.7576720000002</v>
      </c>
      <c r="H24">
        <v>778.09</v>
      </c>
      <c r="I24">
        <v>0.37</v>
      </c>
      <c r="N24">
        <v>0.02</v>
      </c>
      <c r="O24">
        <v>0.01</v>
      </c>
      <c r="P24">
        <v>2670</v>
      </c>
      <c r="Q24">
        <v>2620</v>
      </c>
    </row>
    <row r="25" spans="1:29">
      <c r="A25" t="s">
        <v>31</v>
      </c>
      <c r="B25" t="s">
        <v>39</v>
      </c>
      <c r="C25" t="s">
        <v>335</v>
      </c>
      <c r="D25" t="s">
        <v>967</v>
      </c>
      <c r="E25" t="s">
        <v>968</v>
      </c>
      <c r="G25">
        <f t="shared" si="0"/>
        <v>2553.9715680000004</v>
      </c>
      <c r="H25">
        <v>778.46</v>
      </c>
      <c r="I25">
        <v>0.37</v>
      </c>
      <c r="J25">
        <v>0.13</v>
      </c>
      <c r="K25">
        <v>0.05</v>
      </c>
      <c r="L25">
        <v>0.09</v>
      </c>
      <c r="N25">
        <v>1.2E-2</v>
      </c>
      <c r="O25">
        <v>0</v>
      </c>
      <c r="P25">
        <v>2680</v>
      </c>
      <c r="Q25">
        <v>2650</v>
      </c>
    </row>
    <row r="26" spans="1:29">
      <c r="A26" t="s">
        <v>31</v>
      </c>
      <c r="B26" t="s">
        <v>39</v>
      </c>
      <c r="C26" t="s">
        <v>335</v>
      </c>
      <c r="D26" t="s">
        <v>967</v>
      </c>
      <c r="E26" t="s">
        <v>968</v>
      </c>
      <c r="G26">
        <f t="shared" si="0"/>
        <v>2555.1526560000002</v>
      </c>
      <c r="H26">
        <v>778.82</v>
      </c>
      <c r="I26">
        <v>0.3</v>
      </c>
      <c r="J26">
        <v>0.03</v>
      </c>
      <c r="K26">
        <v>0.01</v>
      </c>
      <c r="N26">
        <v>4.2999999999999997E-2</v>
      </c>
      <c r="O26">
        <v>0.01</v>
      </c>
      <c r="P26">
        <v>2680</v>
      </c>
      <c r="Q26">
        <v>2560</v>
      </c>
    </row>
    <row r="27" spans="1:29">
      <c r="A27" t="s">
        <v>31</v>
      </c>
      <c r="B27" t="s">
        <v>39</v>
      </c>
      <c r="C27" t="s">
        <v>335</v>
      </c>
      <c r="D27" t="s">
        <v>967</v>
      </c>
      <c r="E27" t="s">
        <v>968</v>
      </c>
      <c r="G27">
        <f t="shared" si="0"/>
        <v>2556.1697039999999</v>
      </c>
      <c r="H27">
        <v>779.13</v>
      </c>
      <c r="I27">
        <v>0.21</v>
      </c>
      <c r="N27">
        <v>5.7000000000000002E-2</v>
      </c>
      <c r="O27">
        <v>0.01</v>
      </c>
      <c r="P27">
        <v>2690</v>
      </c>
      <c r="Q27">
        <v>2530</v>
      </c>
    </row>
    <row r="28" spans="1:29">
      <c r="A28" t="s">
        <v>31</v>
      </c>
      <c r="B28" t="s">
        <v>39</v>
      </c>
      <c r="C28" t="s">
        <v>335</v>
      </c>
      <c r="D28" t="s">
        <v>967</v>
      </c>
      <c r="E28" t="s">
        <v>968</v>
      </c>
      <c r="G28">
        <f t="shared" si="0"/>
        <v>2556.8586720000003</v>
      </c>
      <c r="H28">
        <v>779.34</v>
      </c>
      <c r="I28">
        <v>0.18</v>
      </c>
      <c r="J28">
        <v>0.05</v>
      </c>
      <c r="K28">
        <v>0.01</v>
      </c>
      <c r="N28">
        <v>3.5000000000000003E-2</v>
      </c>
      <c r="O28">
        <v>0.01</v>
      </c>
      <c r="P28">
        <v>2680</v>
      </c>
      <c r="Q28">
        <v>2590</v>
      </c>
    </row>
    <row r="29" spans="1:29">
      <c r="A29" t="s">
        <v>31</v>
      </c>
      <c r="B29" t="s">
        <v>39</v>
      </c>
      <c r="C29" t="s">
        <v>335</v>
      </c>
      <c r="D29" t="s">
        <v>967</v>
      </c>
      <c r="E29" t="s">
        <v>968</v>
      </c>
      <c r="G29">
        <f t="shared" si="0"/>
        <v>2557.4820239999999</v>
      </c>
      <c r="H29">
        <v>779.53</v>
      </c>
      <c r="I29">
        <v>0.4</v>
      </c>
      <c r="N29">
        <v>2.3E-2</v>
      </c>
      <c r="O29">
        <v>0.01</v>
      </c>
      <c r="P29">
        <v>2700</v>
      </c>
      <c r="Q29">
        <v>2640</v>
      </c>
    </row>
    <row r="30" spans="1:29">
      <c r="A30" t="s">
        <v>31</v>
      </c>
      <c r="B30" t="s">
        <v>39</v>
      </c>
      <c r="C30" t="s">
        <v>335</v>
      </c>
      <c r="D30" t="s">
        <v>967</v>
      </c>
      <c r="E30" t="s">
        <v>968</v>
      </c>
      <c r="G30">
        <f t="shared" si="0"/>
        <v>2558.761536</v>
      </c>
      <c r="H30">
        <v>779.92</v>
      </c>
      <c r="I30">
        <v>0.4</v>
      </c>
      <c r="J30">
        <v>0.4</v>
      </c>
      <c r="K30">
        <v>0.16</v>
      </c>
      <c r="M30">
        <v>0.09</v>
      </c>
      <c r="N30">
        <v>3.2000000000000001E-2</v>
      </c>
      <c r="O30">
        <v>0.01</v>
      </c>
      <c r="P30">
        <v>2710</v>
      </c>
      <c r="Q30">
        <v>2630</v>
      </c>
    </row>
    <row r="31" spans="1:29">
      <c r="A31" t="s">
        <v>31</v>
      </c>
      <c r="B31" t="s">
        <v>39</v>
      </c>
      <c r="C31" t="s">
        <v>335</v>
      </c>
      <c r="D31" t="s">
        <v>967</v>
      </c>
      <c r="E31" t="s">
        <v>968</v>
      </c>
      <c r="G31">
        <f t="shared" si="0"/>
        <v>2560.0738560000004</v>
      </c>
      <c r="H31">
        <v>780.32</v>
      </c>
      <c r="I31">
        <v>0.3</v>
      </c>
      <c r="J31">
        <v>0.09</v>
      </c>
      <c r="K31">
        <v>0.03</v>
      </c>
      <c r="N31">
        <v>2.1000000000000001E-2</v>
      </c>
      <c r="O31">
        <v>0.01</v>
      </c>
      <c r="P31">
        <v>2710</v>
      </c>
      <c r="Q31">
        <v>2650</v>
      </c>
    </row>
    <row r="32" spans="1:29">
      <c r="A32" t="s">
        <v>31</v>
      </c>
      <c r="B32" t="s">
        <v>39</v>
      </c>
      <c r="C32" t="s">
        <v>335</v>
      </c>
      <c r="D32" t="s">
        <v>967</v>
      </c>
      <c r="E32" t="s">
        <v>968</v>
      </c>
      <c r="G32">
        <f t="shared" si="0"/>
        <v>2561.0580960000002</v>
      </c>
      <c r="H32">
        <v>780.62</v>
      </c>
      <c r="I32">
        <v>0.34</v>
      </c>
      <c r="N32">
        <v>2.8000000000000001E-2</v>
      </c>
      <c r="O32">
        <v>0.01</v>
      </c>
      <c r="P32">
        <v>2610</v>
      </c>
      <c r="Q32">
        <v>2610</v>
      </c>
    </row>
    <row r="33" spans="1:27">
      <c r="A33" t="s">
        <v>31</v>
      </c>
      <c r="B33" t="s">
        <v>39</v>
      </c>
      <c r="C33" t="s">
        <v>335</v>
      </c>
      <c r="D33" t="s">
        <v>967</v>
      </c>
      <c r="E33" t="s">
        <v>968</v>
      </c>
      <c r="G33">
        <f t="shared" si="0"/>
        <v>2562.1735680000002</v>
      </c>
      <c r="H33">
        <v>780.96</v>
      </c>
      <c r="I33">
        <v>0.27</v>
      </c>
      <c r="N33">
        <v>4.5999999999999999E-2</v>
      </c>
      <c r="O33">
        <v>0.01</v>
      </c>
      <c r="P33">
        <v>2720</v>
      </c>
      <c r="Q33">
        <v>2600</v>
      </c>
    </row>
    <row r="34" spans="1:27">
      <c r="A34" t="s">
        <v>31</v>
      </c>
      <c r="B34" t="s">
        <v>39</v>
      </c>
      <c r="C34" t="s">
        <v>335</v>
      </c>
      <c r="D34" t="s">
        <v>967</v>
      </c>
      <c r="E34" t="s">
        <v>968</v>
      </c>
      <c r="G34">
        <f t="shared" si="0"/>
        <v>2563.0593840000001</v>
      </c>
      <c r="H34">
        <v>781.23</v>
      </c>
      <c r="I34">
        <v>0.46</v>
      </c>
      <c r="J34">
        <v>0.17</v>
      </c>
      <c r="K34">
        <v>0.08</v>
      </c>
      <c r="L34">
        <v>0.01</v>
      </c>
      <c r="N34">
        <v>2.1000000000000001E-2</v>
      </c>
      <c r="O34">
        <v>0.01</v>
      </c>
      <c r="P34">
        <v>2710</v>
      </c>
      <c r="Q34">
        <v>2620</v>
      </c>
    </row>
    <row r="35" spans="1:27">
      <c r="A35" t="s">
        <v>31</v>
      </c>
      <c r="B35" t="s">
        <v>39</v>
      </c>
      <c r="C35" t="s">
        <v>335</v>
      </c>
      <c r="D35" t="s">
        <v>967</v>
      </c>
      <c r="E35" t="s">
        <v>968</v>
      </c>
      <c r="G35">
        <f t="shared" si="0"/>
        <v>2564.5685520000002</v>
      </c>
      <c r="H35">
        <v>781.69</v>
      </c>
      <c r="I35">
        <v>0.24</v>
      </c>
      <c r="J35">
        <v>0.09</v>
      </c>
      <c r="K35">
        <v>0.02</v>
      </c>
      <c r="L35">
        <v>0.04</v>
      </c>
      <c r="N35">
        <v>2.1000000000000001E-2</v>
      </c>
      <c r="O35">
        <v>0.01</v>
      </c>
      <c r="P35">
        <v>2680</v>
      </c>
      <c r="Q35">
        <v>2620</v>
      </c>
    </row>
    <row r="36" spans="1:27">
      <c r="A36" t="s">
        <v>31</v>
      </c>
      <c r="B36" t="s">
        <v>39</v>
      </c>
      <c r="C36" t="s">
        <v>335</v>
      </c>
      <c r="D36" t="s">
        <v>967</v>
      </c>
      <c r="E36" t="s">
        <v>968</v>
      </c>
      <c r="G36">
        <f t="shared" si="0"/>
        <v>2565.3559439999999</v>
      </c>
      <c r="H36">
        <v>781.93</v>
      </c>
      <c r="I36">
        <v>0.27</v>
      </c>
      <c r="N36">
        <v>1.7999999999999999E-2</v>
      </c>
      <c r="O36">
        <v>0</v>
      </c>
      <c r="P36">
        <v>2610</v>
      </c>
      <c r="Q36">
        <v>2640</v>
      </c>
    </row>
    <row r="37" spans="1:27">
      <c r="A37" t="s">
        <v>31</v>
      </c>
      <c r="B37" t="s">
        <v>39</v>
      </c>
      <c r="C37" t="s">
        <v>335</v>
      </c>
      <c r="D37" t="s">
        <v>746</v>
      </c>
      <c r="E37" t="s">
        <v>34</v>
      </c>
      <c r="G37">
        <f t="shared" si="0"/>
        <v>2566.2745680000003</v>
      </c>
      <c r="H37">
        <v>782.21</v>
      </c>
      <c r="I37">
        <v>1.1299999999999999</v>
      </c>
    </row>
    <row r="38" spans="1:27">
      <c r="A38" t="s">
        <v>37</v>
      </c>
      <c r="B38" t="s">
        <v>59</v>
      </c>
      <c r="C38" t="s">
        <v>335</v>
      </c>
      <c r="D38" t="s">
        <v>746</v>
      </c>
      <c r="E38" t="s">
        <v>34</v>
      </c>
      <c r="G38">
        <f t="shared" si="0"/>
        <v>4902.9259440000005</v>
      </c>
      <c r="H38">
        <v>1494.43</v>
      </c>
      <c r="I38">
        <v>18.29</v>
      </c>
      <c r="AA38" t="s">
        <v>969</v>
      </c>
    </row>
    <row r="39" spans="1:27">
      <c r="A39" t="s">
        <v>37</v>
      </c>
      <c r="B39" t="s">
        <v>59</v>
      </c>
      <c r="C39" t="s">
        <v>335</v>
      </c>
      <c r="D39" t="s">
        <v>746</v>
      </c>
      <c r="E39" t="s">
        <v>34</v>
      </c>
      <c r="G39">
        <f t="shared" si="0"/>
        <v>4962.9317760000004</v>
      </c>
      <c r="H39">
        <v>1512.72</v>
      </c>
      <c r="I39">
        <v>0.3</v>
      </c>
      <c r="AA39" t="s">
        <v>970</v>
      </c>
    </row>
    <row r="40" spans="1:27">
      <c r="A40" t="s">
        <v>40</v>
      </c>
      <c r="B40" t="s">
        <v>53</v>
      </c>
      <c r="C40" t="s">
        <v>447</v>
      </c>
      <c r="D40" t="s">
        <v>971</v>
      </c>
      <c r="E40" t="s">
        <v>972</v>
      </c>
      <c r="G40">
        <f t="shared" si="0"/>
        <v>4583.2776000000003</v>
      </c>
      <c r="H40">
        <v>1397</v>
      </c>
      <c r="I40">
        <v>0.12</v>
      </c>
      <c r="J40">
        <v>16.3</v>
      </c>
      <c r="K40">
        <v>1.96</v>
      </c>
      <c r="N40">
        <v>0.13</v>
      </c>
      <c r="O40">
        <v>0.02</v>
      </c>
      <c r="P40">
        <v>2710</v>
      </c>
      <c r="Q40">
        <v>2360</v>
      </c>
      <c r="U40">
        <v>0.315</v>
      </c>
      <c r="V40">
        <v>4.5999999999999999E-2</v>
      </c>
      <c r="AA40" t="s">
        <v>973</v>
      </c>
    </row>
    <row r="41" spans="1:27">
      <c r="A41" t="s">
        <v>40</v>
      </c>
      <c r="B41" t="s">
        <v>53</v>
      </c>
      <c r="C41" t="s">
        <v>447</v>
      </c>
      <c r="D41" t="s">
        <v>746</v>
      </c>
      <c r="E41" t="s">
        <v>34</v>
      </c>
      <c r="G41">
        <f t="shared" si="0"/>
        <v>4583.6712959999995</v>
      </c>
      <c r="H41">
        <v>1397.12</v>
      </c>
      <c r="I41">
        <v>0.22</v>
      </c>
      <c r="AA41" t="s">
        <v>974</v>
      </c>
    </row>
    <row r="42" spans="1:27">
      <c r="A42" t="s">
        <v>40</v>
      </c>
      <c r="B42" t="s">
        <v>53</v>
      </c>
      <c r="C42" t="s">
        <v>447</v>
      </c>
      <c r="D42" t="s">
        <v>971</v>
      </c>
      <c r="E42" t="s">
        <v>972</v>
      </c>
      <c r="G42">
        <f t="shared" si="0"/>
        <v>4584.3930719999998</v>
      </c>
      <c r="H42">
        <v>1397.34</v>
      </c>
      <c r="I42">
        <v>0.28000000000000003</v>
      </c>
      <c r="J42">
        <v>0.21</v>
      </c>
      <c r="K42">
        <v>0.06</v>
      </c>
      <c r="N42">
        <v>6.2E-2</v>
      </c>
      <c r="O42">
        <v>0.02</v>
      </c>
      <c r="P42">
        <v>2700</v>
      </c>
      <c r="Q42">
        <v>2530</v>
      </c>
      <c r="U42">
        <v>0.32600000000000001</v>
      </c>
      <c r="V42">
        <v>5.1999999999999998E-2</v>
      </c>
      <c r="AA42" t="s">
        <v>975</v>
      </c>
    </row>
    <row r="43" spans="1:27">
      <c r="A43" t="s">
        <v>40</v>
      </c>
      <c r="B43" t="s">
        <v>53</v>
      </c>
      <c r="C43" t="s">
        <v>447</v>
      </c>
      <c r="D43" t="s">
        <v>746</v>
      </c>
      <c r="E43" t="s">
        <v>34</v>
      </c>
      <c r="G43">
        <f t="shared" si="0"/>
        <v>4585.3116959999998</v>
      </c>
      <c r="H43">
        <v>1397.62</v>
      </c>
      <c r="I43">
        <v>0.18</v>
      </c>
      <c r="AA43" t="s">
        <v>974</v>
      </c>
    </row>
    <row r="44" spans="1:27">
      <c r="A44" t="s">
        <v>40</v>
      </c>
      <c r="B44" t="s">
        <v>53</v>
      </c>
      <c r="C44" t="s">
        <v>447</v>
      </c>
      <c r="D44" t="s">
        <v>971</v>
      </c>
      <c r="E44" t="s">
        <v>972</v>
      </c>
      <c r="G44">
        <f t="shared" si="0"/>
        <v>4585.9022400000003</v>
      </c>
      <c r="H44">
        <v>1397.8</v>
      </c>
      <c r="I44">
        <v>0.28000000000000003</v>
      </c>
      <c r="J44">
        <v>0.11</v>
      </c>
      <c r="K44">
        <v>0.03</v>
      </c>
      <c r="N44">
        <v>2.5999999999999999E-2</v>
      </c>
      <c r="O44">
        <v>0.01</v>
      </c>
      <c r="P44">
        <v>2700</v>
      </c>
      <c r="Q44">
        <v>2630</v>
      </c>
      <c r="U44">
        <v>0</v>
      </c>
      <c r="V44">
        <v>0.27800000000000002</v>
      </c>
      <c r="AA44" t="s">
        <v>973</v>
      </c>
    </row>
    <row r="45" spans="1:27">
      <c r="A45" t="s">
        <v>40</v>
      </c>
      <c r="B45" t="s">
        <v>53</v>
      </c>
      <c r="C45" t="s">
        <v>447</v>
      </c>
      <c r="D45" t="s">
        <v>746</v>
      </c>
      <c r="E45" t="s">
        <v>34</v>
      </c>
      <c r="G45">
        <f t="shared" si="0"/>
        <v>4586.8208640000003</v>
      </c>
      <c r="H45">
        <v>1398.08</v>
      </c>
      <c r="I45">
        <v>0.19</v>
      </c>
      <c r="AA45" t="s">
        <v>974</v>
      </c>
    </row>
    <row r="46" spans="1:27">
      <c r="A46" t="s">
        <v>40</v>
      </c>
      <c r="B46" t="s">
        <v>53</v>
      </c>
      <c r="C46" t="s">
        <v>447</v>
      </c>
      <c r="D46" t="s">
        <v>967</v>
      </c>
      <c r="E46" t="s">
        <v>968</v>
      </c>
      <c r="G46">
        <f t="shared" si="0"/>
        <v>4587.4442159999999</v>
      </c>
      <c r="H46">
        <v>1398.27</v>
      </c>
      <c r="I46">
        <v>0.21</v>
      </c>
      <c r="J46">
        <v>0.55000000000000004</v>
      </c>
      <c r="K46">
        <v>0.12</v>
      </c>
      <c r="L46">
        <v>0.41</v>
      </c>
      <c r="M46">
        <v>0.24</v>
      </c>
      <c r="N46">
        <v>7.3999999999999996E-2</v>
      </c>
      <c r="O46">
        <v>0.02</v>
      </c>
      <c r="P46">
        <v>2720</v>
      </c>
      <c r="Q46">
        <v>2520</v>
      </c>
      <c r="U46">
        <v>5.8999999999999997E-2</v>
      </c>
      <c r="V46">
        <v>3.7999999999999999E-2</v>
      </c>
      <c r="AA46" t="s">
        <v>976</v>
      </c>
    </row>
    <row r="47" spans="1:27">
      <c r="A47" t="s">
        <v>40</v>
      </c>
      <c r="B47" t="s">
        <v>53</v>
      </c>
      <c r="C47" t="s">
        <v>447</v>
      </c>
      <c r="D47" t="s">
        <v>967</v>
      </c>
      <c r="E47" t="s">
        <v>968</v>
      </c>
      <c r="G47">
        <f t="shared" si="0"/>
        <v>4588.1331840000003</v>
      </c>
      <c r="H47">
        <v>1398.48</v>
      </c>
      <c r="I47">
        <v>0.17</v>
      </c>
      <c r="J47">
        <v>13.7</v>
      </c>
      <c r="K47">
        <v>2.33</v>
      </c>
      <c r="L47">
        <v>13.3</v>
      </c>
      <c r="M47">
        <v>2.11</v>
      </c>
      <c r="N47">
        <v>0.123</v>
      </c>
      <c r="O47">
        <v>0.02</v>
      </c>
      <c r="P47">
        <v>2710</v>
      </c>
      <c r="Q47">
        <v>2380</v>
      </c>
      <c r="U47">
        <v>0</v>
      </c>
      <c r="V47">
        <v>4.7E-2</v>
      </c>
      <c r="AA47" t="s">
        <v>346</v>
      </c>
    </row>
    <row r="48" spans="1:27">
      <c r="A48" t="s">
        <v>40</v>
      </c>
      <c r="B48" t="s">
        <v>53</v>
      </c>
      <c r="C48" t="s">
        <v>447</v>
      </c>
      <c r="D48" t="s">
        <v>967</v>
      </c>
      <c r="E48" t="s">
        <v>968</v>
      </c>
      <c r="G48">
        <f t="shared" si="0"/>
        <v>4588.6909200000009</v>
      </c>
      <c r="H48">
        <v>1398.65</v>
      </c>
      <c r="I48">
        <v>0.24</v>
      </c>
      <c r="J48">
        <v>1.57</v>
      </c>
      <c r="K48">
        <v>0.38</v>
      </c>
      <c r="L48">
        <v>1.54</v>
      </c>
      <c r="M48">
        <v>0.45</v>
      </c>
      <c r="N48">
        <v>7.3999999999999996E-2</v>
      </c>
      <c r="O48">
        <v>0.02</v>
      </c>
      <c r="P48">
        <v>2710</v>
      </c>
      <c r="Q48">
        <v>2510</v>
      </c>
      <c r="U48">
        <v>0</v>
      </c>
      <c r="V48">
        <v>5.2999999999999999E-2</v>
      </c>
      <c r="AA48" t="s">
        <v>346</v>
      </c>
    </row>
    <row r="49" spans="1:29">
      <c r="A49" t="s">
        <v>40</v>
      </c>
      <c r="B49" t="s">
        <v>53</v>
      </c>
      <c r="C49" t="s">
        <v>447</v>
      </c>
      <c r="D49" t="s">
        <v>746</v>
      </c>
      <c r="E49" t="s">
        <v>34</v>
      </c>
      <c r="G49">
        <f t="shared" si="0"/>
        <v>4589.4783120000002</v>
      </c>
      <c r="H49">
        <v>1398.89</v>
      </c>
      <c r="I49">
        <v>0.49</v>
      </c>
      <c r="AA49" t="s">
        <v>201</v>
      </c>
    </row>
    <row r="50" spans="1:29">
      <c r="A50" t="s">
        <v>40</v>
      </c>
      <c r="B50" t="s">
        <v>53</v>
      </c>
      <c r="C50" t="s">
        <v>447</v>
      </c>
      <c r="D50" t="s">
        <v>967</v>
      </c>
      <c r="E50" t="s">
        <v>968</v>
      </c>
      <c r="G50">
        <f t="shared" si="0"/>
        <v>4591.0859040000005</v>
      </c>
      <c r="H50">
        <v>1399.38</v>
      </c>
      <c r="I50">
        <v>0.46</v>
      </c>
      <c r="J50">
        <v>0.43</v>
      </c>
      <c r="K50">
        <v>0.2</v>
      </c>
      <c r="L50">
        <v>0.42</v>
      </c>
      <c r="M50">
        <v>0.12</v>
      </c>
      <c r="N50">
        <v>7.1999999999999995E-2</v>
      </c>
      <c r="O50">
        <v>0.03</v>
      </c>
      <c r="P50">
        <v>2710</v>
      </c>
      <c r="Q50">
        <v>2520</v>
      </c>
      <c r="U50">
        <v>0.157</v>
      </c>
      <c r="V50">
        <v>3.4000000000000002E-2</v>
      </c>
      <c r="AA50" t="s">
        <v>346</v>
      </c>
    </row>
    <row r="51" spans="1:29">
      <c r="A51" t="s">
        <v>40</v>
      </c>
      <c r="B51" t="s">
        <v>53</v>
      </c>
      <c r="C51" t="s">
        <v>447</v>
      </c>
      <c r="D51" t="s">
        <v>746</v>
      </c>
      <c r="E51" t="s">
        <v>34</v>
      </c>
      <c r="G51">
        <f t="shared" si="0"/>
        <v>4592.5950720000001</v>
      </c>
      <c r="H51">
        <v>1399.84</v>
      </c>
      <c r="I51">
        <v>0.74</v>
      </c>
      <c r="AA51" t="s">
        <v>201</v>
      </c>
    </row>
    <row r="52" spans="1:29">
      <c r="A52" t="s">
        <v>40</v>
      </c>
      <c r="B52" t="s">
        <v>53</v>
      </c>
      <c r="C52" t="s">
        <v>447</v>
      </c>
      <c r="D52" t="s">
        <v>967</v>
      </c>
      <c r="E52" t="s">
        <v>968</v>
      </c>
      <c r="G52">
        <f t="shared" si="0"/>
        <v>4595.0228639999996</v>
      </c>
      <c r="H52">
        <v>1400.58</v>
      </c>
      <c r="I52">
        <v>0.36</v>
      </c>
      <c r="J52">
        <v>0.91</v>
      </c>
      <c r="K52">
        <v>0.33</v>
      </c>
      <c r="L52">
        <v>0.28000000000000003</v>
      </c>
      <c r="M52">
        <v>0.11</v>
      </c>
      <c r="N52">
        <v>5.0999999999999997E-2</v>
      </c>
      <c r="O52">
        <v>0.02</v>
      </c>
      <c r="P52">
        <v>2720</v>
      </c>
      <c r="Q52">
        <v>2580</v>
      </c>
      <c r="U52">
        <v>0</v>
      </c>
      <c r="V52">
        <v>0.38300000000000001</v>
      </c>
      <c r="AA52" t="s">
        <v>977</v>
      </c>
    </row>
    <row r="53" spans="1:29">
      <c r="A53" t="s">
        <v>40</v>
      </c>
      <c r="B53" t="s">
        <v>53</v>
      </c>
      <c r="C53" t="s">
        <v>447</v>
      </c>
      <c r="D53" t="s">
        <v>971</v>
      </c>
      <c r="E53" t="s">
        <v>972</v>
      </c>
      <c r="G53">
        <f t="shared" si="0"/>
        <v>4596.2039520000008</v>
      </c>
      <c r="H53">
        <v>1400.94</v>
      </c>
      <c r="I53">
        <v>0.48</v>
      </c>
      <c r="N53">
        <v>5.8000000000000003E-2</v>
      </c>
      <c r="O53">
        <v>0.03</v>
      </c>
      <c r="P53">
        <v>2710</v>
      </c>
      <c r="Q53">
        <v>2550</v>
      </c>
      <c r="U53">
        <v>0.19600000000000001</v>
      </c>
      <c r="V53">
        <v>9.9000000000000005E-2</v>
      </c>
      <c r="AA53" t="s">
        <v>973</v>
      </c>
    </row>
    <row r="54" spans="1:29">
      <c r="A54" t="s">
        <v>40</v>
      </c>
      <c r="B54" t="s">
        <v>53</v>
      </c>
      <c r="C54" t="s">
        <v>447</v>
      </c>
      <c r="D54" t="s">
        <v>967</v>
      </c>
      <c r="E54" t="s">
        <v>968</v>
      </c>
      <c r="G54">
        <f t="shared" si="0"/>
        <v>4597.7787360000002</v>
      </c>
      <c r="H54">
        <v>1401.42</v>
      </c>
      <c r="I54">
        <v>0.28000000000000003</v>
      </c>
      <c r="J54">
        <v>1.18</v>
      </c>
      <c r="K54">
        <v>0.33</v>
      </c>
      <c r="L54">
        <v>1.1299999999999999</v>
      </c>
      <c r="M54">
        <v>0.05</v>
      </c>
      <c r="N54">
        <v>0.08</v>
      </c>
      <c r="O54">
        <v>0.02</v>
      </c>
      <c r="P54">
        <v>2720</v>
      </c>
      <c r="Q54">
        <v>2500</v>
      </c>
      <c r="U54">
        <v>0</v>
      </c>
      <c r="V54">
        <v>3.5000000000000003E-2</v>
      </c>
      <c r="AA54" t="s">
        <v>973</v>
      </c>
    </row>
    <row r="55" spans="1:29">
      <c r="A55" t="s">
        <v>40</v>
      </c>
      <c r="B55" t="s">
        <v>53</v>
      </c>
      <c r="C55" t="s">
        <v>447</v>
      </c>
      <c r="D55" t="s">
        <v>967</v>
      </c>
      <c r="E55" t="s">
        <v>968</v>
      </c>
      <c r="G55">
        <f t="shared" si="0"/>
        <v>4598.6973600000001</v>
      </c>
      <c r="H55">
        <v>1401.7</v>
      </c>
      <c r="I55">
        <v>0.33</v>
      </c>
      <c r="J55">
        <v>34.5</v>
      </c>
      <c r="K55">
        <v>11.38</v>
      </c>
      <c r="L55">
        <v>23.6</v>
      </c>
      <c r="M55">
        <v>11.1</v>
      </c>
      <c r="N55">
        <v>0.13400000000000001</v>
      </c>
      <c r="O55">
        <v>0.04</v>
      </c>
      <c r="P55">
        <v>2720</v>
      </c>
      <c r="Q55">
        <v>2350</v>
      </c>
      <c r="U55">
        <v>0</v>
      </c>
      <c r="V55">
        <v>1.4999999999999999E-2</v>
      </c>
      <c r="AA55" t="s">
        <v>346</v>
      </c>
    </row>
    <row r="56" spans="1:29">
      <c r="A56" t="s">
        <v>40</v>
      </c>
      <c r="B56" t="s">
        <v>53</v>
      </c>
      <c r="C56" t="s">
        <v>447</v>
      </c>
      <c r="D56" t="s">
        <v>967</v>
      </c>
      <c r="E56" t="s">
        <v>968</v>
      </c>
      <c r="G56">
        <f t="shared" si="0"/>
        <v>4599.7800239999997</v>
      </c>
      <c r="H56">
        <v>1402.03</v>
      </c>
      <c r="I56">
        <v>0.25</v>
      </c>
      <c r="J56">
        <v>35</v>
      </c>
      <c r="K56">
        <v>8.75</v>
      </c>
      <c r="L56">
        <v>16.5</v>
      </c>
      <c r="M56">
        <v>2.12</v>
      </c>
      <c r="N56">
        <v>0.154</v>
      </c>
      <c r="O56">
        <v>0.04</v>
      </c>
      <c r="P56">
        <v>2710</v>
      </c>
      <c r="Q56">
        <v>2300</v>
      </c>
      <c r="U56">
        <v>0.129</v>
      </c>
      <c r="V56">
        <v>0.109</v>
      </c>
      <c r="AA56" t="s">
        <v>346</v>
      </c>
    </row>
    <row r="57" spans="1:29">
      <c r="A57" t="s">
        <v>40</v>
      </c>
      <c r="B57" t="s">
        <v>53</v>
      </c>
      <c r="C57" t="s">
        <v>447</v>
      </c>
      <c r="D57" t="s">
        <v>967</v>
      </c>
      <c r="E57" t="s">
        <v>968</v>
      </c>
      <c r="G57">
        <f t="shared" si="0"/>
        <v>4600.6002239999998</v>
      </c>
      <c r="H57">
        <v>1402.28</v>
      </c>
      <c r="I57">
        <v>0.2</v>
      </c>
      <c r="J57">
        <v>15</v>
      </c>
      <c r="K57">
        <v>3</v>
      </c>
      <c r="L57">
        <v>14.4</v>
      </c>
      <c r="M57">
        <v>2.4</v>
      </c>
      <c r="N57">
        <v>0.127</v>
      </c>
      <c r="O57">
        <v>0.03</v>
      </c>
      <c r="P57">
        <v>2710</v>
      </c>
      <c r="Q57">
        <v>2370</v>
      </c>
      <c r="U57">
        <v>9.0999999999999998E-2</v>
      </c>
      <c r="V57">
        <v>0.154</v>
      </c>
      <c r="AA57" t="s">
        <v>346</v>
      </c>
    </row>
    <row r="58" spans="1:29">
      <c r="A58" t="s">
        <v>40</v>
      </c>
      <c r="B58" t="s">
        <v>53</v>
      </c>
      <c r="C58" t="s">
        <v>447</v>
      </c>
      <c r="D58" t="s">
        <v>971</v>
      </c>
      <c r="E58" t="s">
        <v>972</v>
      </c>
      <c r="G58">
        <f t="shared" si="0"/>
        <v>4601.2563840000003</v>
      </c>
      <c r="H58">
        <v>1402.48</v>
      </c>
      <c r="I58">
        <v>0.14000000000000001</v>
      </c>
      <c r="J58">
        <v>4.8899999999999997</v>
      </c>
      <c r="K58">
        <v>0.68</v>
      </c>
      <c r="N58">
        <v>9.2999999999999999E-2</v>
      </c>
      <c r="O58">
        <v>0.01</v>
      </c>
      <c r="P58">
        <v>2700</v>
      </c>
      <c r="Q58">
        <v>2450</v>
      </c>
      <c r="U58">
        <v>0.17799999999999999</v>
      </c>
      <c r="V58">
        <v>0.16600000000000001</v>
      </c>
      <c r="AA58" t="s">
        <v>346</v>
      </c>
    </row>
    <row r="59" spans="1:29">
      <c r="A59" t="s">
        <v>40</v>
      </c>
      <c r="B59" t="s">
        <v>53</v>
      </c>
      <c r="C59" t="s">
        <v>447</v>
      </c>
      <c r="D59" t="s">
        <v>967</v>
      </c>
      <c r="E59" t="s">
        <v>968</v>
      </c>
      <c r="G59">
        <f t="shared" si="0"/>
        <v>4601.7156960000002</v>
      </c>
      <c r="H59">
        <v>1402.62</v>
      </c>
      <c r="I59">
        <v>0.34</v>
      </c>
      <c r="J59">
        <v>0.68</v>
      </c>
      <c r="K59">
        <v>0.23</v>
      </c>
      <c r="M59">
        <v>0.11</v>
      </c>
      <c r="N59">
        <v>6.6000000000000003E-2</v>
      </c>
      <c r="O59">
        <v>0.02</v>
      </c>
      <c r="P59">
        <v>2720</v>
      </c>
      <c r="Q59">
        <v>2540</v>
      </c>
      <c r="U59">
        <v>0.107</v>
      </c>
      <c r="V59">
        <v>4.5999999999999999E-2</v>
      </c>
      <c r="AA59" t="s">
        <v>346</v>
      </c>
    </row>
    <row r="60" spans="1:29">
      <c r="A60" t="s">
        <v>40</v>
      </c>
      <c r="B60" t="s">
        <v>53</v>
      </c>
      <c r="C60" t="s">
        <v>447</v>
      </c>
      <c r="D60" t="s">
        <v>746</v>
      </c>
      <c r="E60" t="s">
        <v>34</v>
      </c>
      <c r="G60">
        <f t="shared" si="0"/>
        <v>4602.8311680000006</v>
      </c>
      <c r="H60">
        <v>1402.96</v>
      </c>
      <c r="I60">
        <v>0.45</v>
      </c>
      <c r="AA60" t="s">
        <v>974</v>
      </c>
    </row>
    <row r="61" spans="1:29">
      <c r="A61" t="s">
        <v>40</v>
      </c>
      <c r="B61" t="s">
        <v>53</v>
      </c>
      <c r="C61" t="s">
        <v>447</v>
      </c>
      <c r="D61" t="s">
        <v>971</v>
      </c>
      <c r="E61" t="s">
        <v>972</v>
      </c>
      <c r="G61">
        <f t="shared" si="0"/>
        <v>4604.3075280000003</v>
      </c>
      <c r="H61">
        <v>1403.41</v>
      </c>
      <c r="I61">
        <v>0.28999999999999998</v>
      </c>
      <c r="J61">
        <v>0.04</v>
      </c>
      <c r="K61">
        <v>0.01</v>
      </c>
      <c r="N61">
        <v>1.4E-2</v>
      </c>
      <c r="O61">
        <v>0</v>
      </c>
      <c r="P61">
        <v>2710</v>
      </c>
      <c r="Q61">
        <v>2670</v>
      </c>
      <c r="U61">
        <v>0</v>
      </c>
      <c r="V61">
        <v>0.189</v>
      </c>
      <c r="AA61" t="s">
        <v>975</v>
      </c>
    </row>
    <row r="62" spans="1:29">
      <c r="A62" t="s">
        <v>40</v>
      </c>
      <c r="B62" t="s">
        <v>53</v>
      </c>
      <c r="C62" t="s">
        <v>447</v>
      </c>
      <c r="D62" t="s">
        <v>746</v>
      </c>
      <c r="E62" t="s">
        <v>34</v>
      </c>
      <c r="G62">
        <f t="shared" si="0"/>
        <v>4605.2589600000001</v>
      </c>
      <c r="H62">
        <v>1403.7</v>
      </c>
      <c r="I62">
        <v>1.55</v>
      </c>
      <c r="AA62" t="s">
        <v>974</v>
      </c>
    </row>
    <row r="63" spans="1:29">
      <c r="A63" t="s">
        <v>40</v>
      </c>
      <c r="B63" t="s">
        <v>53</v>
      </c>
      <c r="C63" t="s">
        <v>447</v>
      </c>
      <c r="D63" t="s">
        <v>971</v>
      </c>
      <c r="E63" t="s">
        <v>972</v>
      </c>
      <c r="G63">
        <f t="shared" si="0"/>
        <v>4610.3442000000005</v>
      </c>
      <c r="H63">
        <v>1405.25</v>
      </c>
      <c r="I63">
        <v>0.25</v>
      </c>
      <c r="J63">
        <v>0.05</v>
      </c>
      <c r="K63">
        <v>0.01</v>
      </c>
      <c r="N63">
        <v>3.4000000000000002E-2</v>
      </c>
      <c r="O63">
        <v>0.01</v>
      </c>
      <c r="P63">
        <v>2720</v>
      </c>
      <c r="Q63">
        <v>2620</v>
      </c>
      <c r="U63">
        <v>0</v>
      </c>
      <c r="V63">
        <v>0.158</v>
      </c>
      <c r="AA63" t="s">
        <v>973</v>
      </c>
    </row>
    <row r="64" spans="1:29" s="57" customFormat="1">
      <c r="A64" s="13" t="s">
        <v>40</v>
      </c>
      <c r="B64" s="13" t="s">
        <v>53</v>
      </c>
      <c r="C64" s="57" t="s">
        <v>447</v>
      </c>
      <c r="D64" s="57" t="s">
        <v>967</v>
      </c>
      <c r="E64" s="57" t="s">
        <v>968</v>
      </c>
      <c r="G64" s="57">
        <f t="shared" si="0"/>
        <v>4611.1644000000006</v>
      </c>
      <c r="H64" s="57">
        <v>1405.5</v>
      </c>
      <c r="I64" s="57">
        <v>1.06</v>
      </c>
      <c r="J64" s="57">
        <v>0.21</v>
      </c>
      <c r="K64" s="57">
        <v>0.22</v>
      </c>
      <c r="L64" s="57">
        <v>0.17</v>
      </c>
      <c r="M64" s="57">
        <v>0.04</v>
      </c>
      <c r="N64" s="57">
        <v>0.03</v>
      </c>
      <c r="O64" s="57">
        <v>0.03</v>
      </c>
      <c r="P64" s="57">
        <v>2720</v>
      </c>
      <c r="Q64" s="57">
        <v>2640</v>
      </c>
      <c r="U64" s="57">
        <v>0.17100000000000001</v>
      </c>
      <c r="V64" s="57">
        <v>0.29199999999999998</v>
      </c>
      <c r="AA64" s="57" t="s">
        <v>582</v>
      </c>
      <c r="AB64" s="57" t="str">
        <f>Sampling_2022!W39</f>
        <v>SR-2022-001/M-73-3-8</v>
      </c>
      <c r="AC64" s="149" t="s">
        <v>585</v>
      </c>
    </row>
    <row r="65" spans="1:27">
      <c r="A65" t="s">
        <v>40</v>
      </c>
      <c r="B65" t="s">
        <v>53</v>
      </c>
      <c r="C65" t="s">
        <v>447</v>
      </c>
      <c r="D65" t="s">
        <v>971</v>
      </c>
      <c r="E65" t="s">
        <v>972</v>
      </c>
      <c r="G65">
        <f t="shared" si="0"/>
        <v>4614.6420479999997</v>
      </c>
      <c r="H65">
        <v>1406.56</v>
      </c>
      <c r="I65">
        <v>0.44</v>
      </c>
      <c r="J65">
        <v>0.1</v>
      </c>
      <c r="K65">
        <v>0.04</v>
      </c>
      <c r="N65">
        <v>5.2999999999999999E-2</v>
      </c>
      <c r="O65">
        <v>0.02</v>
      </c>
      <c r="P65">
        <v>2840</v>
      </c>
      <c r="Q65">
        <v>2690</v>
      </c>
      <c r="U65">
        <v>0.14399999999999999</v>
      </c>
      <c r="V65">
        <v>4.1000000000000002E-2</v>
      </c>
      <c r="AA65" t="s">
        <v>978</v>
      </c>
    </row>
    <row r="66" spans="1:27">
      <c r="A66" t="s">
        <v>40</v>
      </c>
      <c r="B66" t="s">
        <v>53</v>
      </c>
      <c r="C66" t="s">
        <v>437</v>
      </c>
      <c r="D66" t="s">
        <v>967</v>
      </c>
      <c r="E66" t="s">
        <v>968</v>
      </c>
      <c r="G66">
        <f t="shared" si="0"/>
        <v>4616.0856000000003</v>
      </c>
      <c r="H66">
        <v>1407</v>
      </c>
      <c r="I66">
        <v>0.67</v>
      </c>
      <c r="J66">
        <v>0.06</v>
      </c>
      <c r="K66">
        <v>0.04</v>
      </c>
      <c r="L66">
        <v>0.05</v>
      </c>
      <c r="M66">
        <v>0.02</v>
      </c>
      <c r="N66">
        <v>0.04</v>
      </c>
      <c r="O66">
        <v>0.03</v>
      </c>
      <c r="P66">
        <v>2850</v>
      </c>
      <c r="Q66">
        <v>2740</v>
      </c>
      <c r="U66">
        <v>6.2E-2</v>
      </c>
      <c r="V66">
        <v>0.47299999999999998</v>
      </c>
      <c r="AA66" t="s">
        <v>979</v>
      </c>
    </row>
    <row r="67" spans="1:27">
      <c r="A67" t="s">
        <v>40</v>
      </c>
      <c r="B67" t="s">
        <v>53</v>
      </c>
      <c r="C67" t="s">
        <v>437</v>
      </c>
      <c r="D67" t="s">
        <v>746</v>
      </c>
      <c r="E67" t="s">
        <v>34</v>
      </c>
      <c r="G67">
        <f t="shared" ref="G67:G130" si="1">H67*3.2808</f>
        <v>4618.2837360000003</v>
      </c>
      <c r="H67">
        <v>1407.67</v>
      </c>
      <c r="I67">
        <v>0.4</v>
      </c>
      <c r="AA67" t="s">
        <v>980</v>
      </c>
    </row>
    <row r="68" spans="1:27">
      <c r="A68" t="s">
        <v>40</v>
      </c>
      <c r="B68" t="s">
        <v>53</v>
      </c>
      <c r="C68" t="s">
        <v>437</v>
      </c>
      <c r="D68" t="s">
        <v>971</v>
      </c>
      <c r="E68" t="s">
        <v>972</v>
      </c>
      <c r="G68">
        <f t="shared" si="1"/>
        <v>4619.5960560000003</v>
      </c>
      <c r="H68">
        <v>1408.07</v>
      </c>
      <c r="I68">
        <v>0.28000000000000003</v>
      </c>
      <c r="J68">
        <v>7.0000000000000007E-2</v>
      </c>
      <c r="K68">
        <v>0.02</v>
      </c>
      <c r="N68">
        <v>4.2000000000000003E-2</v>
      </c>
      <c r="O68">
        <v>0.01</v>
      </c>
      <c r="P68">
        <v>2760</v>
      </c>
      <c r="Q68">
        <v>2650</v>
      </c>
      <c r="U68">
        <v>0.217</v>
      </c>
      <c r="V68">
        <v>0.19400000000000001</v>
      </c>
      <c r="AA68" t="s">
        <v>981</v>
      </c>
    </row>
    <row r="69" spans="1:27">
      <c r="A69" t="s">
        <v>40</v>
      </c>
      <c r="B69" t="s">
        <v>53</v>
      </c>
      <c r="C69" t="s">
        <v>437</v>
      </c>
      <c r="D69" t="s">
        <v>746</v>
      </c>
      <c r="E69" t="s">
        <v>34</v>
      </c>
      <c r="G69">
        <f t="shared" si="1"/>
        <v>4620.5146800000002</v>
      </c>
      <c r="H69">
        <v>1408.35</v>
      </c>
      <c r="I69">
        <v>0.41</v>
      </c>
      <c r="AA69" t="s">
        <v>980</v>
      </c>
    </row>
    <row r="70" spans="1:27">
      <c r="A70" t="s">
        <v>40</v>
      </c>
      <c r="B70" t="s">
        <v>53</v>
      </c>
      <c r="C70" t="s">
        <v>437</v>
      </c>
      <c r="D70" t="s">
        <v>971</v>
      </c>
      <c r="E70" t="s">
        <v>972</v>
      </c>
      <c r="G70">
        <f t="shared" si="1"/>
        <v>4621.8598080000002</v>
      </c>
      <c r="H70">
        <v>1408.76</v>
      </c>
      <c r="I70">
        <v>0.17</v>
      </c>
      <c r="J70">
        <v>0.46</v>
      </c>
      <c r="K70">
        <v>0.08</v>
      </c>
      <c r="N70">
        <v>6.2E-2</v>
      </c>
      <c r="O70">
        <v>0.01</v>
      </c>
      <c r="P70">
        <v>2850</v>
      </c>
      <c r="Q70">
        <v>2680</v>
      </c>
      <c r="U70">
        <v>9.5000000000000001E-2</v>
      </c>
      <c r="V70">
        <v>0.107</v>
      </c>
      <c r="AA70" t="s">
        <v>978</v>
      </c>
    </row>
    <row r="71" spans="1:27">
      <c r="A71" t="s">
        <v>40</v>
      </c>
      <c r="B71" t="s">
        <v>53</v>
      </c>
      <c r="C71" t="s">
        <v>437</v>
      </c>
      <c r="D71" t="s">
        <v>746</v>
      </c>
      <c r="E71" t="s">
        <v>34</v>
      </c>
      <c r="G71">
        <f t="shared" si="1"/>
        <v>4622.4175440000008</v>
      </c>
      <c r="H71">
        <v>1408.93</v>
      </c>
      <c r="I71">
        <v>0.27</v>
      </c>
      <c r="AA71" t="s">
        <v>982</v>
      </c>
    </row>
    <row r="72" spans="1:27">
      <c r="A72" t="s">
        <v>40</v>
      </c>
      <c r="B72" t="s">
        <v>53</v>
      </c>
      <c r="C72" t="s">
        <v>437</v>
      </c>
      <c r="D72" t="s">
        <v>967</v>
      </c>
      <c r="E72" t="s">
        <v>968</v>
      </c>
      <c r="G72">
        <f t="shared" si="1"/>
        <v>4623.3033600000008</v>
      </c>
      <c r="H72">
        <v>1409.2</v>
      </c>
      <c r="I72">
        <v>0.3</v>
      </c>
      <c r="J72">
        <v>2.86</v>
      </c>
      <c r="K72">
        <v>0.86</v>
      </c>
      <c r="L72">
        <v>2.77</v>
      </c>
      <c r="M72">
        <v>0.98</v>
      </c>
      <c r="N72">
        <v>8.5999999999999993E-2</v>
      </c>
      <c r="O72">
        <v>0.03</v>
      </c>
      <c r="P72">
        <v>2850</v>
      </c>
      <c r="Q72">
        <v>2600</v>
      </c>
      <c r="U72">
        <v>8.8999999999999996E-2</v>
      </c>
      <c r="V72">
        <v>0.27100000000000002</v>
      </c>
      <c r="AA72" t="s">
        <v>983</v>
      </c>
    </row>
    <row r="73" spans="1:27">
      <c r="A73" t="s">
        <v>40</v>
      </c>
      <c r="B73" t="s">
        <v>53</v>
      </c>
      <c r="C73" t="s">
        <v>437</v>
      </c>
      <c r="D73" t="s">
        <v>746</v>
      </c>
      <c r="E73" t="s">
        <v>34</v>
      </c>
      <c r="G73">
        <f t="shared" si="1"/>
        <v>4624.2876000000006</v>
      </c>
      <c r="H73">
        <v>1409.5</v>
      </c>
      <c r="I73">
        <v>0.08</v>
      </c>
      <c r="AA73" t="s">
        <v>982</v>
      </c>
    </row>
    <row r="74" spans="1:27">
      <c r="A74" t="s">
        <v>40</v>
      </c>
      <c r="B74" t="s">
        <v>53</v>
      </c>
      <c r="C74" t="s">
        <v>437</v>
      </c>
      <c r="D74" t="s">
        <v>971</v>
      </c>
      <c r="E74" t="s">
        <v>972</v>
      </c>
      <c r="G74">
        <f t="shared" si="1"/>
        <v>4624.550064</v>
      </c>
      <c r="H74">
        <v>1409.58</v>
      </c>
      <c r="I74">
        <v>0.12</v>
      </c>
      <c r="J74">
        <v>0.53</v>
      </c>
      <c r="K74">
        <v>0.06</v>
      </c>
      <c r="N74">
        <v>6.5000000000000002E-2</v>
      </c>
      <c r="O74">
        <v>0.01</v>
      </c>
      <c r="P74">
        <v>2830</v>
      </c>
      <c r="Q74">
        <v>2650</v>
      </c>
      <c r="U74">
        <v>0.254</v>
      </c>
      <c r="V74">
        <v>0.10199999999999999</v>
      </c>
      <c r="AA74" t="s">
        <v>984</v>
      </c>
    </row>
    <row r="75" spans="1:27">
      <c r="A75" t="s">
        <v>40</v>
      </c>
      <c r="B75" t="s">
        <v>53</v>
      </c>
      <c r="C75" t="s">
        <v>437</v>
      </c>
      <c r="D75" t="s">
        <v>967</v>
      </c>
      <c r="E75" t="s">
        <v>968</v>
      </c>
      <c r="G75">
        <f t="shared" si="1"/>
        <v>4624.9437600000001</v>
      </c>
      <c r="H75">
        <v>1409.7</v>
      </c>
      <c r="I75">
        <v>0.23</v>
      </c>
      <c r="J75">
        <v>2.4300000000000002</v>
      </c>
      <c r="K75">
        <v>0.56000000000000005</v>
      </c>
      <c r="L75">
        <v>1.04</v>
      </c>
      <c r="M75">
        <v>0.37</v>
      </c>
      <c r="N75">
        <v>5.8999999999999997E-2</v>
      </c>
      <c r="O75">
        <v>0.01</v>
      </c>
      <c r="P75">
        <v>2860</v>
      </c>
      <c r="Q75">
        <v>2690</v>
      </c>
      <c r="U75">
        <v>0.114</v>
      </c>
      <c r="V75">
        <v>3.2000000000000001E-2</v>
      </c>
      <c r="AA75" t="s">
        <v>985</v>
      </c>
    </row>
    <row r="76" spans="1:27">
      <c r="A76" t="s">
        <v>40</v>
      </c>
      <c r="B76" t="s">
        <v>53</v>
      </c>
      <c r="C76" t="s">
        <v>437</v>
      </c>
      <c r="D76" t="s">
        <v>967</v>
      </c>
      <c r="E76" t="s">
        <v>968</v>
      </c>
      <c r="G76">
        <f t="shared" si="1"/>
        <v>4625.6983440000004</v>
      </c>
      <c r="H76">
        <v>1409.93</v>
      </c>
      <c r="I76">
        <v>0.22</v>
      </c>
      <c r="J76">
        <v>8.83</v>
      </c>
      <c r="K76">
        <v>1.94</v>
      </c>
      <c r="L76">
        <v>7.1</v>
      </c>
      <c r="M76">
        <v>0.56000000000000005</v>
      </c>
      <c r="N76">
        <v>7.3999999999999996E-2</v>
      </c>
      <c r="O76">
        <v>0.02</v>
      </c>
      <c r="P76">
        <v>2860</v>
      </c>
      <c r="Q76">
        <v>2640</v>
      </c>
      <c r="U76">
        <v>0.11799999999999999</v>
      </c>
      <c r="V76">
        <v>0.02</v>
      </c>
      <c r="AA76" t="s">
        <v>589</v>
      </c>
    </row>
    <row r="77" spans="1:27">
      <c r="A77" t="s">
        <v>40</v>
      </c>
      <c r="B77" t="s">
        <v>53</v>
      </c>
      <c r="C77" t="s">
        <v>437</v>
      </c>
      <c r="D77" t="s">
        <v>967</v>
      </c>
      <c r="E77" t="s">
        <v>968</v>
      </c>
      <c r="G77">
        <f t="shared" si="1"/>
        <v>4626.4201200000007</v>
      </c>
      <c r="H77">
        <v>1410.15</v>
      </c>
      <c r="I77">
        <v>0.1</v>
      </c>
      <c r="J77">
        <v>6.2</v>
      </c>
      <c r="K77">
        <v>0.62</v>
      </c>
      <c r="L77">
        <v>2.4300000000000002</v>
      </c>
      <c r="M77">
        <v>0.37</v>
      </c>
      <c r="N77">
        <v>8.2000000000000003E-2</v>
      </c>
      <c r="O77">
        <v>0.01</v>
      </c>
      <c r="P77">
        <v>2860</v>
      </c>
      <c r="Q77">
        <v>2630</v>
      </c>
      <c r="U77">
        <v>0.13100000000000001</v>
      </c>
      <c r="V77">
        <v>4.3999999999999997E-2</v>
      </c>
      <c r="AA77" t="s">
        <v>986</v>
      </c>
    </row>
    <row r="78" spans="1:27">
      <c r="A78" t="s">
        <v>40</v>
      </c>
      <c r="B78" t="s">
        <v>53</v>
      </c>
      <c r="C78" t="s">
        <v>437</v>
      </c>
      <c r="D78" t="s">
        <v>746</v>
      </c>
      <c r="E78" t="s">
        <v>34</v>
      </c>
      <c r="G78">
        <f t="shared" si="1"/>
        <v>4626.7482</v>
      </c>
      <c r="H78">
        <v>1410.25</v>
      </c>
      <c r="I78">
        <v>0.45</v>
      </c>
      <c r="AA78" t="s">
        <v>982</v>
      </c>
    </row>
    <row r="79" spans="1:27">
      <c r="A79" t="s">
        <v>40</v>
      </c>
      <c r="B79" t="s">
        <v>53</v>
      </c>
      <c r="C79" t="s">
        <v>437</v>
      </c>
      <c r="D79" t="s">
        <v>971</v>
      </c>
      <c r="E79" t="s">
        <v>972</v>
      </c>
      <c r="G79">
        <f t="shared" si="1"/>
        <v>4628.2245600000006</v>
      </c>
      <c r="H79">
        <v>1410.7</v>
      </c>
      <c r="I79">
        <v>0.26</v>
      </c>
      <c r="J79">
        <v>0.63</v>
      </c>
      <c r="K79">
        <v>0.16</v>
      </c>
      <c r="N79">
        <v>0.129</v>
      </c>
      <c r="O79">
        <v>0.03</v>
      </c>
      <c r="P79">
        <v>2840</v>
      </c>
      <c r="Q79">
        <v>2480</v>
      </c>
      <c r="U79">
        <v>0.121</v>
      </c>
      <c r="V79">
        <v>0.17199999999999999</v>
      </c>
      <c r="AA79" t="s">
        <v>986</v>
      </c>
    </row>
    <row r="80" spans="1:27">
      <c r="A80" t="s">
        <v>40</v>
      </c>
      <c r="B80" t="s">
        <v>53</v>
      </c>
      <c r="C80" t="s">
        <v>437</v>
      </c>
      <c r="D80" t="s">
        <v>967</v>
      </c>
      <c r="E80" t="s">
        <v>968</v>
      </c>
      <c r="G80">
        <f t="shared" si="1"/>
        <v>4629.0775680000006</v>
      </c>
      <c r="H80">
        <v>1410.96</v>
      </c>
      <c r="I80">
        <v>0.17</v>
      </c>
      <c r="J80">
        <v>27</v>
      </c>
      <c r="K80">
        <v>4.59</v>
      </c>
      <c r="L80">
        <v>19.5</v>
      </c>
      <c r="M80">
        <v>5.26</v>
      </c>
      <c r="N80">
        <v>0.161</v>
      </c>
      <c r="O80">
        <v>0.03</v>
      </c>
      <c r="P80">
        <v>2850</v>
      </c>
      <c r="Q80">
        <v>2390</v>
      </c>
      <c r="U80">
        <v>4.5999999999999999E-2</v>
      </c>
      <c r="V80">
        <v>0.19500000000000001</v>
      </c>
      <c r="AA80" t="s">
        <v>987</v>
      </c>
    </row>
    <row r="81" spans="1:29">
      <c r="A81" t="s">
        <v>40</v>
      </c>
      <c r="B81" t="s">
        <v>53</v>
      </c>
      <c r="C81" t="s">
        <v>437</v>
      </c>
      <c r="D81" t="s">
        <v>967</v>
      </c>
      <c r="E81" t="s">
        <v>968</v>
      </c>
      <c r="G81">
        <f t="shared" si="1"/>
        <v>4629.6353040000004</v>
      </c>
      <c r="H81">
        <v>1411.13</v>
      </c>
      <c r="I81">
        <v>0.37</v>
      </c>
      <c r="J81">
        <v>1.76</v>
      </c>
      <c r="K81">
        <v>0.65</v>
      </c>
      <c r="L81">
        <v>1.31</v>
      </c>
      <c r="M81">
        <v>0.32</v>
      </c>
      <c r="N81">
        <v>0.127</v>
      </c>
      <c r="O81">
        <v>0.05</v>
      </c>
      <c r="P81">
        <v>2860</v>
      </c>
      <c r="Q81">
        <v>2500</v>
      </c>
      <c r="U81">
        <v>9.5000000000000001E-2</v>
      </c>
      <c r="V81">
        <v>0.19900000000000001</v>
      </c>
      <c r="AA81" t="s">
        <v>988</v>
      </c>
    </row>
    <row r="82" spans="1:29">
      <c r="A82" t="s">
        <v>40</v>
      </c>
      <c r="B82" t="s">
        <v>53</v>
      </c>
      <c r="C82" t="s">
        <v>437</v>
      </c>
      <c r="D82" t="s">
        <v>967</v>
      </c>
      <c r="E82" t="s">
        <v>968</v>
      </c>
      <c r="G82">
        <f t="shared" si="1"/>
        <v>4630.8492000000006</v>
      </c>
      <c r="H82">
        <v>1411.5</v>
      </c>
      <c r="I82">
        <v>0.14000000000000001</v>
      </c>
      <c r="J82">
        <v>16.100000000000001</v>
      </c>
      <c r="K82">
        <v>2.25</v>
      </c>
      <c r="L82">
        <v>16</v>
      </c>
      <c r="M82">
        <v>1.1599999999999999</v>
      </c>
      <c r="N82">
        <v>8.6999999999999994E-2</v>
      </c>
      <c r="O82">
        <v>0.01</v>
      </c>
      <c r="P82">
        <v>2860</v>
      </c>
      <c r="Q82">
        <v>2610</v>
      </c>
      <c r="U82">
        <v>0.16</v>
      </c>
      <c r="V82">
        <v>4.4999999999999998E-2</v>
      </c>
      <c r="AA82" t="s">
        <v>986</v>
      </c>
    </row>
    <row r="83" spans="1:29">
      <c r="A83" t="s">
        <v>40</v>
      </c>
      <c r="B83" t="s">
        <v>53</v>
      </c>
      <c r="C83" t="s">
        <v>437</v>
      </c>
      <c r="D83" t="s">
        <v>746</v>
      </c>
      <c r="E83" t="s">
        <v>34</v>
      </c>
      <c r="G83">
        <f t="shared" si="1"/>
        <v>4631.3085120000005</v>
      </c>
      <c r="H83">
        <v>1411.64</v>
      </c>
      <c r="I83">
        <v>0.12</v>
      </c>
      <c r="AA83" t="s">
        <v>982</v>
      </c>
    </row>
    <row r="84" spans="1:29" s="57" customFormat="1">
      <c r="A84" s="13" t="s">
        <v>40</v>
      </c>
      <c r="B84" s="13" t="s">
        <v>53</v>
      </c>
      <c r="C84" s="57" t="s">
        <v>437</v>
      </c>
      <c r="D84" s="57" t="s">
        <v>967</v>
      </c>
      <c r="E84" s="57" t="s">
        <v>968</v>
      </c>
      <c r="G84" s="57">
        <f t="shared" si="1"/>
        <v>4631.7022080000006</v>
      </c>
      <c r="H84" s="57">
        <v>1411.76</v>
      </c>
      <c r="I84" s="57">
        <v>0.35</v>
      </c>
      <c r="J84" s="57">
        <v>1430</v>
      </c>
      <c r="K84" s="57">
        <v>500.5</v>
      </c>
      <c r="L84" s="57">
        <v>161</v>
      </c>
      <c r="M84" s="57">
        <v>0.95</v>
      </c>
      <c r="N84" s="57">
        <v>6.4000000000000001E-2</v>
      </c>
      <c r="O84" s="57">
        <v>0.02</v>
      </c>
      <c r="P84" s="57">
        <v>2850</v>
      </c>
      <c r="Q84" s="57">
        <v>2670</v>
      </c>
      <c r="U84" s="57">
        <v>0.186</v>
      </c>
      <c r="V84" s="57">
        <v>3.1E-2</v>
      </c>
      <c r="AA84" s="57" t="s">
        <v>589</v>
      </c>
      <c r="AB84" s="57" t="str">
        <f>Sampling_2022!W40</f>
        <v>SR-2022-001/M-73-4-5</v>
      </c>
      <c r="AC84" s="151" t="s">
        <v>592</v>
      </c>
    </row>
    <row r="85" spans="1:29">
      <c r="A85" t="s">
        <v>40</v>
      </c>
      <c r="B85" t="s">
        <v>53</v>
      </c>
      <c r="C85" t="s">
        <v>437</v>
      </c>
      <c r="D85" t="s">
        <v>967</v>
      </c>
      <c r="E85" t="s">
        <v>968</v>
      </c>
      <c r="G85">
        <f t="shared" si="1"/>
        <v>4632.850488</v>
      </c>
      <c r="H85">
        <v>1412.11</v>
      </c>
      <c r="I85">
        <v>0.12</v>
      </c>
      <c r="J85">
        <v>7.54</v>
      </c>
      <c r="K85">
        <v>0.9</v>
      </c>
      <c r="L85">
        <v>5.73</v>
      </c>
      <c r="M85">
        <v>2.98</v>
      </c>
      <c r="N85">
        <v>8.5000000000000006E-2</v>
      </c>
      <c r="O85">
        <v>0.01</v>
      </c>
      <c r="P85">
        <v>2850</v>
      </c>
      <c r="Q85">
        <v>2610</v>
      </c>
      <c r="U85">
        <v>6.7000000000000004E-2</v>
      </c>
      <c r="V85">
        <v>0.22700000000000001</v>
      </c>
      <c r="AA85" t="s">
        <v>989</v>
      </c>
    </row>
    <row r="86" spans="1:29">
      <c r="A86" t="s">
        <v>40</v>
      </c>
      <c r="B86" t="s">
        <v>53</v>
      </c>
      <c r="C86" t="s">
        <v>437</v>
      </c>
      <c r="D86" t="s">
        <v>746</v>
      </c>
      <c r="E86" t="s">
        <v>34</v>
      </c>
      <c r="G86">
        <f t="shared" si="1"/>
        <v>4633.2441840000001</v>
      </c>
      <c r="H86">
        <v>1412.23</v>
      </c>
      <c r="I86">
        <v>7.0000000000000007E-2</v>
      </c>
      <c r="AA86" t="s">
        <v>982</v>
      </c>
    </row>
    <row r="87" spans="1:29">
      <c r="A87" t="s">
        <v>40</v>
      </c>
      <c r="B87" t="s">
        <v>53</v>
      </c>
      <c r="C87" t="s">
        <v>437</v>
      </c>
      <c r="D87" t="s">
        <v>971</v>
      </c>
      <c r="E87" t="s">
        <v>972</v>
      </c>
      <c r="G87">
        <f t="shared" si="1"/>
        <v>4633.4738399999997</v>
      </c>
      <c r="H87">
        <v>1412.3</v>
      </c>
      <c r="I87">
        <v>0.25</v>
      </c>
      <c r="J87">
        <v>112</v>
      </c>
      <c r="K87">
        <v>28</v>
      </c>
      <c r="N87">
        <v>0.218</v>
      </c>
      <c r="O87">
        <v>0.05</v>
      </c>
      <c r="P87">
        <v>2850</v>
      </c>
      <c r="Q87">
        <v>2230</v>
      </c>
      <c r="U87">
        <v>0.48399999999999999</v>
      </c>
      <c r="V87">
        <v>0.34</v>
      </c>
      <c r="AA87" t="s">
        <v>986</v>
      </c>
    </row>
    <row r="88" spans="1:29">
      <c r="A88" t="s">
        <v>40</v>
      </c>
      <c r="B88" t="s">
        <v>53</v>
      </c>
      <c r="C88" t="s">
        <v>437</v>
      </c>
      <c r="D88" t="s">
        <v>971</v>
      </c>
      <c r="E88" t="s">
        <v>972</v>
      </c>
      <c r="G88">
        <f t="shared" si="1"/>
        <v>4634.2940399999998</v>
      </c>
      <c r="H88">
        <v>1412.55</v>
      </c>
      <c r="I88">
        <v>0.1</v>
      </c>
      <c r="J88">
        <v>29.2</v>
      </c>
      <c r="K88">
        <v>2.92</v>
      </c>
      <c r="N88">
        <v>7.5999999999999998E-2</v>
      </c>
      <c r="O88">
        <v>0.01</v>
      </c>
      <c r="P88">
        <v>2840</v>
      </c>
      <c r="Q88">
        <v>2630</v>
      </c>
      <c r="U88">
        <v>6.0999999999999999E-2</v>
      </c>
      <c r="V88">
        <v>8.5000000000000006E-2</v>
      </c>
      <c r="AA88" t="s">
        <v>986</v>
      </c>
    </row>
    <row r="89" spans="1:29">
      <c r="A89" t="s">
        <v>40</v>
      </c>
      <c r="B89" t="s">
        <v>53</v>
      </c>
      <c r="C89" t="s">
        <v>437</v>
      </c>
      <c r="D89" t="s">
        <v>967</v>
      </c>
      <c r="E89" t="s">
        <v>968</v>
      </c>
      <c r="G89">
        <f t="shared" si="1"/>
        <v>4634.6221200000009</v>
      </c>
      <c r="H89">
        <v>1412.65</v>
      </c>
      <c r="I89">
        <v>0.15</v>
      </c>
      <c r="J89">
        <v>140</v>
      </c>
      <c r="K89">
        <v>21</v>
      </c>
      <c r="L89">
        <v>108</v>
      </c>
      <c r="M89">
        <v>58.9</v>
      </c>
      <c r="N89">
        <v>0.13800000000000001</v>
      </c>
      <c r="O89">
        <v>0.02</v>
      </c>
      <c r="P89">
        <v>2840</v>
      </c>
      <c r="Q89">
        <v>2440</v>
      </c>
      <c r="U89">
        <v>0.23</v>
      </c>
      <c r="V89">
        <v>6.4000000000000001E-2</v>
      </c>
      <c r="AA89" t="s">
        <v>986</v>
      </c>
    </row>
    <row r="90" spans="1:29">
      <c r="A90" t="s">
        <v>40</v>
      </c>
      <c r="B90" t="s">
        <v>53</v>
      </c>
      <c r="C90" t="s">
        <v>437</v>
      </c>
      <c r="D90" t="s">
        <v>967</v>
      </c>
      <c r="E90" t="s">
        <v>968</v>
      </c>
      <c r="G90">
        <f t="shared" si="1"/>
        <v>4635.1142399999999</v>
      </c>
      <c r="H90">
        <v>1412.8</v>
      </c>
      <c r="I90">
        <v>0.22</v>
      </c>
      <c r="J90">
        <v>21.1</v>
      </c>
      <c r="K90">
        <v>4.6399999999999997</v>
      </c>
      <c r="L90">
        <v>1.1399999999999999</v>
      </c>
      <c r="M90">
        <v>22.1</v>
      </c>
      <c r="N90">
        <v>6.4000000000000001E-2</v>
      </c>
      <c r="O90">
        <v>0.01</v>
      </c>
      <c r="P90">
        <v>2850</v>
      </c>
      <c r="Q90">
        <v>2670</v>
      </c>
      <c r="U90">
        <v>0.48299999999999998</v>
      </c>
      <c r="V90">
        <v>3.4000000000000002E-2</v>
      </c>
      <c r="AA90" t="s">
        <v>985</v>
      </c>
    </row>
    <row r="91" spans="1:29">
      <c r="A91" t="s">
        <v>40</v>
      </c>
      <c r="B91" t="s">
        <v>53</v>
      </c>
      <c r="C91" t="s">
        <v>437</v>
      </c>
      <c r="D91" t="s">
        <v>971</v>
      </c>
      <c r="E91" t="s">
        <v>972</v>
      </c>
      <c r="G91">
        <f t="shared" si="1"/>
        <v>4635.8360160000002</v>
      </c>
      <c r="H91">
        <v>1413.02</v>
      </c>
      <c r="I91">
        <v>0.09</v>
      </c>
      <c r="J91">
        <v>728</v>
      </c>
      <c r="K91">
        <v>65.52</v>
      </c>
      <c r="N91">
        <v>0.16600000000000001</v>
      </c>
      <c r="O91">
        <v>0.01</v>
      </c>
      <c r="P91">
        <v>2850</v>
      </c>
      <c r="Q91">
        <v>2380</v>
      </c>
      <c r="U91">
        <v>0.23</v>
      </c>
      <c r="V91">
        <v>3.5000000000000003E-2</v>
      </c>
      <c r="AA91" t="s">
        <v>986</v>
      </c>
    </row>
    <row r="92" spans="1:29">
      <c r="A92" t="s">
        <v>40</v>
      </c>
      <c r="B92" t="s">
        <v>53</v>
      </c>
      <c r="C92" t="s">
        <v>437</v>
      </c>
      <c r="D92" t="s">
        <v>746</v>
      </c>
      <c r="E92" t="s">
        <v>34</v>
      </c>
      <c r="G92">
        <f t="shared" si="1"/>
        <v>4636.1312879999996</v>
      </c>
      <c r="H92">
        <v>1413.11</v>
      </c>
      <c r="I92">
        <v>0.11</v>
      </c>
      <c r="AA92" t="s">
        <v>982</v>
      </c>
    </row>
    <row r="93" spans="1:29">
      <c r="A93" t="s">
        <v>40</v>
      </c>
      <c r="B93" t="s">
        <v>53</v>
      </c>
      <c r="C93" t="s">
        <v>437</v>
      </c>
      <c r="D93" t="s">
        <v>967</v>
      </c>
      <c r="E93" t="s">
        <v>968</v>
      </c>
      <c r="G93">
        <f t="shared" si="1"/>
        <v>4636.4921760000007</v>
      </c>
      <c r="H93">
        <v>1413.22</v>
      </c>
      <c r="I93">
        <v>0.87</v>
      </c>
      <c r="J93">
        <v>11.7</v>
      </c>
      <c r="K93">
        <v>10.18</v>
      </c>
      <c r="L93">
        <v>9.26</v>
      </c>
      <c r="M93">
        <v>1.1499999999999999</v>
      </c>
      <c r="N93">
        <v>5.8000000000000003E-2</v>
      </c>
      <c r="O93">
        <v>0.05</v>
      </c>
      <c r="P93">
        <v>2860</v>
      </c>
      <c r="Q93">
        <v>2690</v>
      </c>
      <c r="U93">
        <v>0.156</v>
      </c>
      <c r="V93">
        <v>3.3000000000000002E-2</v>
      </c>
      <c r="AA93" t="s">
        <v>985</v>
      </c>
    </row>
    <row r="94" spans="1:29">
      <c r="A94" t="s">
        <v>40</v>
      </c>
      <c r="B94" t="s">
        <v>53</v>
      </c>
      <c r="C94" t="s">
        <v>437</v>
      </c>
      <c r="D94" t="s">
        <v>967</v>
      </c>
      <c r="E94" t="s">
        <v>968</v>
      </c>
      <c r="G94">
        <f t="shared" si="1"/>
        <v>4639.3464720000002</v>
      </c>
      <c r="H94">
        <v>1414.09</v>
      </c>
      <c r="I94">
        <v>0.19</v>
      </c>
      <c r="J94">
        <v>321</v>
      </c>
      <c r="K94">
        <v>60.99</v>
      </c>
      <c r="L94">
        <v>39.200000000000003</v>
      </c>
      <c r="M94">
        <v>67</v>
      </c>
      <c r="N94">
        <v>4.2999999999999997E-2</v>
      </c>
      <c r="O94">
        <v>0.01</v>
      </c>
      <c r="P94">
        <v>2860</v>
      </c>
      <c r="Q94">
        <v>2730</v>
      </c>
      <c r="U94">
        <v>0.29799999999999999</v>
      </c>
      <c r="V94">
        <v>6.3E-2</v>
      </c>
      <c r="AA94" t="s">
        <v>990</v>
      </c>
    </row>
    <row r="95" spans="1:29">
      <c r="A95" t="s">
        <v>40</v>
      </c>
      <c r="B95" t="s">
        <v>53</v>
      </c>
      <c r="C95" t="s">
        <v>437</v>
      </c>
      <c r="D95" t="s">
        <v>971</v>
      </c>
      <c r="E95" t="s">
        <v>972</v>
      </c>
      <c r="G95">
        <f t="shared" si="1"/>
        <v>4639.9698239999998</v>
      </c>
      <c r="H95">
        <v>1414.28</v>
      </c>
      <c r="I95">
        <v>0.27</v>
      </c>
      <c r="J95">
        <v>0.04</v>
      </c>
      <c r="K95">
        <v>0.01</v>
      </c>
      <c r="N95">
        <v>0.02</v>
      </c>
      <c r="O95">
        <v>0.01</v>
      </c>
      <c r="P95">
        <v>2840</v>
      </c>
      <c r="Q95">
        <v>2780</v>
      </c>
      <c r="V95">
        <v>0.188</v>
      </c>
      <c r="AA95" t="s">
        <v>984</v>
      </c>
    </row>
    <row r="96" spans="1:29">
      <c r="A96" t="s">
        <v>40</v>
      </c>
      <c r="B96" t="s">
        <v>53</v>
      </c>
      <c r="C96" t="s">
        <v>437</v>
      </c>
      <c r="D96" t="s">
        <v>967</v>
      </c>
      <c r="E96" t="s">
        <v>968</v>
      </c>
      <c r="G96">
        <f t="shared" si="1"/>
        <v>4640.8556399999998</v>
      </c>
      <c r="H96">
        <v>1414.55</v>
      </c>
      <c r="I96">
        <v>0.21</v>
      </c>
      <c r="J96">
        <v>15.3</v>
      </c>
      <c r="K96">
        <v>3.21</v>
      </c>
      <c r="L96">
        <v>7.5</v>
      </c>
      <c r="M96">
        <v>1.78</v>
      </c>
      <c r="N96">
        <v>9.1999999999999998E-2</v>
      </c>
      <c r="O96">
        <v>0.02</v>
      </c>
      <c r="P96">
        <v>2870</v>
      </c>
      <c r="Q96">
        <v>2600</v>
      </c>
      <c r="U96">
        <v>0.16200000000000001</v>
      </c>
      <c r="V96">
        <v>6.8000000000000005E-2</v>
      </c>
      <c r="AA96" t="s">
        <v>984</v>
      </c>
    </row>
    <row r="97" spans="1:27">
      <c r="A97" t="s">
        <v>40</v>
      </c>
      <c r="B97" t="s">
        <v>53</v>
      </c>
      <c r="C97" t="s">
        <v>437</v>
      </c>
      <c r="D97" t="s">
        <v>967</v>
      </c>
      <c r="E97" t="s">
        <v>968</v>
      </c>
      <c r="G97">
        <f t="shared" si="1"/>
        <v>4641.5446080000002</v>
      </c>
      <c r="H97">
        <v>1414.76</v>
      </c>
      <c r="I97">
        <v>0.26</v>
      </c>
      <c r="J97">
        <v>2.95</v>
      </c>
      <c r="K97">
        <v>0.77</v>
      </c>
      <c r="L97">
        <v>0.39</v>
      </c>
      <c r="M97">
        <v>5.61</v>
      </c>
      <c r="N97">
        <v>1.7000000000000001E-2</v>
      </c>
      <c r="O97">
        <v>0</v>
      </c>
      <c r="P97">
        <v>2830</v>
      </c>
      <c r="Q97">
        <v>2780</v>
      </c>
      <c r="U97">
        <v>0.22600000000000001</v>
      </c>
      <c r="V97">
        <v>9.6000000000000002E-2</v>
      </c>
      <c r="AA97" t="s">
        <v>991</v>
      </c>
    </row>
    <row r="98" spans="1:27">
      <c r="A98" t="s">
        <v>40</v>
      </c>
      <c r="B98" t="s">
        <v>53</v>
      </c>
      <c r="C98" t="s">
        <v>437</v>
      </c>
      <c r="D98" t="s">
        <v>746</v>
      </c>
      <c r="E98" t="s">
        <v>34</v>
      </c>
      <c r="G98">
        <f t="shared" si="1"/>
        <v>4642.3976160000002</v>
      </c>
      <c r="H98">
        <v>1415.02</v>
      </c>
      <c r="I98">
        <v>0.56000000000000005</v>
      </c>
      <c r="AA98" t="s">
        <v>992</v>
      </c>
    </row>
    <row r="99" spans="1:27">
      <c r="A99" t="s">
        <v>40</v>
      </c>
      <c r="B99" t="s">
        <v>53</v>
      </c>
      <c r="C99" t="s">
        <v>437</v>
      </c>
      <c r="D99" t="s">
        <v>967</v>
      </c>
      <c r="E99" t="s">
        <v>968</v>
      </c>
      <c r="G99">
        <f t="shared" si="1"/>
        <v>4644.234864</v>
      </c>
      <c r="H99">
        <v>1415.58</v>
      </c>
      <c r="I99">
        <v>0.38</v>
      </c>
      <c r="J99">
        <v>3.14</v>
      </c>
      <c r="K99">
        <v>1.19</v>
      </c>
      <c r="L99">
        <v>2.4900000000000002</v>
      </c>
      <c r="M99">
        <v>0.14000000000000001</v>
      </c>
      <c r="N99">
        <v>3.9E-2</v>
      </c>
      <c r="O99">
        <v>0.01</v>
      </c>
      <c r="P99">
        <v>2860</v>
      </c>
      <c r="Q99">
        <v>2750</v>
      </c>
      <c r="U99">
        <v>0.14599999999999999</v>
      </c>
      <c r="V99">
        <v>0.124</v>
      </c>
      <c r="AA99" t="s">
        <v>983</v>
      </c>
    </row>
    <row r="100" spans="1:27">
      <c r="A100" t="s">
        <v>40</v>
      </c>
      <c r="B100" t="s">
        <v>53</v>
      </c>
      <c r="C100" t="s">
        <v>437</v>
      </c>
      <c r="D100" t="s">
        <v>967</v>
      </c>
      <c r="E100" t="s">
        <v>968</v>
      </c>
      <c r="G100">
        <f t="shared" si="1"/>
        <v>4645.4815680000002</v>
      </c>
      <c r="H100">
        <v>1415.96</v>
      </c>
      <c r="I100">
        <v>0.28000000000000003</v>
      </c>
      <c r="J100">
        <v>134</v>
      </c>
      <c r="K100">
        <v>37.520000000000003</v>
      </c>
      <c r="L100">
        <v>1.43</v>
      </c>
      <c r="M100">
        <v>54.4</v>
      </c>
      <c r="N100">
        <v>0.06</v>
      </c>
      <c r="O100">
        <v>0.02</v>
      </c>
      <c r="P100">
        <v>2850</v>
      </c>
      <c r="Q100">
        <v>2680</v>
      </c>
      <c r="U100">
        <v>6.2E-2</v>
      </c>
      <c r="V100">
        <v>0.27900000000000003</v>
      </c>
      <c r="AA100" t="s">
        <v>991</v>
      </c>
    </row>
    <row r="101" spans="1:27">
      <c r="A101" t="s">
        <v>40</v>
      </c>
      <c r="B101" t="s">
        <v>53</v>
      </c>
      <c r="C101" t="s">
        <v>437</v>
      </c>
      <c r="D101" t="s">
        <v>971</v>
      </c>
      <c r="E101" t="s">
        <v>972</v>
      </c>
      <c r="G101">
        <f t="shared" si="1"/>
        <v>4646.4001920000001</v>
      </c>
      <c r="H101">
        <v>1416.24</v>
      </c>
      <c r="I101">
        <v>0.44</v>
      </c>
      <c r="J101">
        <v>2.48</v>
      </c>
      <c r="K101">
        <v>1.0900000000000001</v>
      </c>
      <c r="N101">
        <v>8.7999999999999995E-2</v>
      </c>
      <c r="O101">
        <v>0.04</v>
      </c>
      <c r="P101">
        <v>2840</v>
      </c>
      <c r="Q101">
        <v>2590</v>
      </c>
      <c r="U101">
        <v>0.186</v>
      </c>
      <c r="V101">
        <v>0.156</v>
      </c>
      <c r="AA101" t="s">
        <v>993</v>
      </c>
    </row>
    <row r="102" spans="1:27">
      <c r="A102" t="s">
        <v>40</v>
      </c>
      <c r="B102" t="s">
        <v>53</v>
      </c>
      <c r="C102" t="s">
        <v>437</v>
      </c>
      <c r="D102" t="s">
        <v>971</v>
      </c>
      <c r="E102" t="s">
        <v>972</v>
      </c>
      <c r="G102">
        <f t="shared" si="1"/>
        <v>4647.8437440000007</v>
      </c>
      <c r="H102">
        <v>1416.68</v>
      </c>
      <c r="I102">
        <v>0.22</v>
      </c>
      <c r="J102">
        <v>7.86</v>
      </c>
      <c r="K102">
        <v>1.73</v>
      </c>
      <c r="N102">
        <v>3.5000000000000003E-2</v>
      </c>
      <c r="O102">
        <v>0.01</v>
      </c>
      <c r="P102">
        <v>2840</v>
      </c>
      <c r="Q102">
        <v>2740</v>
      </c>
      <c r="V102">
        <v>0.121</v>
      </c>
      <c r="AA102" t="s">
        <v>994</v>
      </c>
    </row>
    <row r="103" spans="1:27">
      <c r="A103" t="s">
        <v>40</v>
      </c>
      <c r="B103" t="s">
        <v>53</v>
      </c>
      <c r="C103" t="s">
        <v>437</v>
      </c>
      <c r="D103" t="s">
        <v>971</v>
      </c>
      <c r="E103" t="s">
        <v>972</v>
      </c>
      <c r="G103">
        <f t="shared" si="1"/>
        <v>4648.5655200000001</v>
      </c>
      <c r="H103">
        <v>1416.9</v>
      </c>
      <c r="I103">
        <v>0.14000000000000001</v>
      </c>
      <c r="J103">
        <v>0.82</v>
      </c>
      <c r="K103">
        <v>0.11</v>
      </c>
      <c r="N103">
        <v>7.6999999999999999E-2</v>
      </c>
      <c r="O103">
        <v>0.01</v>
      </c>
      <c r="P103">
        <v>2850</v>
      </c>
      <c r="Q103">
        <v>2630</v>
      </c>
      <c r="U103">
        <v>0.81699999999999995</v>
      </c>
      <c r="V103">
        <v>0.108</v>
      </c>
      <c r="AA103" t="s">
        <v>986</v>
      </c>
    </row>
    <row r="104" spans="1:27">
      <c r="A104" t="s">
        <v>40</v>
      </c>
      <c r="B104" t="s">
        <v>53</v>
      </c>
      <c r="C104" t="s">
        <v>437</v>
      </c>
      <c r="D104" t="s">
        <v>967</v>
      </c>
      <c r="E104" t="s">
        <v>968</v>
      </c>
      <c r="G104">
        <f t="shared" si="1"/>
        <v>4649.0248320000001</v>
      </c>
      <c r="H104">
        <v>1417.04</v>
      </c>
      <c r="I104">
        <v>0.24</v>
      </c>
      <c r="J104">
        <v>23</v>
      </c>
      <c r="K104">
        <v>5.52</v>
      </c>
      <c r="L104">
        <v>20.9</v>
      </c>
      <c r="M104">
        <v>8.33</v>
      </c>
      <c r="N104">
        <v>9.1999999999999998E-2</v>
      </c>
      <c r="O104">
        <v>0.02</v>
      </c>
      <c r="P104">
        <v>2860</v>
      </c>
      <c r="Q104">
        <v>2600</v>
      </c>
      <c r="U104">
        <v>0.19600000000000001</v>
      </c>
      <c r="V104">
        <v>2.4E-2</v>
      </c>
      <c r="AA104" t="s">
        <v>986</v>
      </c>
    </row>
    <row r="105" spans="1:27">
      <c r="A105" t="s">
        <v>40</v>
      </c>
      <c r="B105" t="s">
        <v>53</v>
      </c>
      <c r="C105" t="s">
        <v>437</v>
      </c>
      <c r="D105" t="s">
        <v>967</v>
      </c>
      <c r="E105" t="s">
        <v>968</v>
      </c>
      <c r="G105">
        <f t="shared" si="1"/>
        <v>4649.8122240000002</v>
      </c>
      <c r="H105">
        <v>1417.28</v>
      </c>
      <c r="I105">
        <v>0.38</v>
      </c>
      <c r="J105">
        <v>14.2</v>
      </c>
      <c r="K105">
        <v>5.4</v>
      </c>
      <c r="L105">
        <v>6.72</v>
      </c>
      <c r="M105">
        <v>2.71</v>
      </c>
      <c r="N105">
        <v>0.11</v>
      </c>
      <c r="O105">
        <v>0.04</v>
      </c>
      <c r="P105">
        <v>2860</v>
      </c>
      <c r="Q105">
        <v>2550</v>
      </c>
      <c r="U105">
        <v>0.14599999999999999</v>
      </c>
      <c r="V105">
        <v>0.32900000000000001</v>
      </c>
      <c r="AA105" t="s">
        <v>995</v>
      </c>
    </row>
    <row r="106" spans="1:27">
      <c r="A106" t="s">
        <v>40</v>
      </c>
      <c r="B106" t="s">
        <v>53</v>
      </c>
      <c r="C106" t="s">
        <v>437</v>
      </c>
      <c r="D106" t="s">
        <v>967</v>
      </c>
      <c r="E106" t="s">
        <v>968</v>
      </c>
      <c r="G106">
        <f t="shared" si="1"/>
        <v>4651.0589280000004</v>
      </c>
      <c r="H106">
        <v>1417.66</v>
      </c>
      <c r="I106">
        <v>0.3</v>
      </c>
      <c r="J106">
        <v>91.6</v>
      </c>
      <c r="K106">
        <v>27.48</v>
      </c>
      <c r="L106">
        <v>32</v>
      </c>
      <c r="M106">
        <v>33.799999999999997</v>
      </c>
      <c r="N106">
        <v>0.06</v>
      </c>
      <c r="O106">
        <v>0.02</v>
      </c>
      <c r="P106">
        <v>2830</v>
      </c>
      <c r="Q106">
        <v>2660</v>
      </c>
      <c r="U106">
        <v>0.28399999999999997</v>
      </c>
      <c r="V106">
        <v>0.12</v>
      </c>
      <c r="AA106" t="s">
        <v>996</v>
      </c>
    </row>
    <row r="107" spans="1:27">
      <c r="A107" t="s">
        <v>40</v>
      </c>
      <c r="B107" t="s">
        <v>53</v>
      </c>
      <c r="C107" t="s">
        <v>437</v>
      </c>
      <c r="D107" t="s">
        <v>967</v>
      </c>
      <c r="E107" t="s">
        <v>968</v>
      </c>
      <c r="G107">
        <f t="shared" si="1"/>
        <v>4652.0431680000002</v>
      </c>
      <c r="H107">
        <v>1417.96</v>
      </c>
      <c r="I107">
        <v>0.27</v>
      </c>
      <c r="J107">
        <v>29.3</v>
      </c>
      <c r="K107">
        <v>7.91</v>
      </c>
      <c r="L107">
        <v>18.399999999999999</v>
      </c>
      <c r="M107">
        <v>13.4</v>
      </c>
      <c r="N107">
        <v>6.8000000000000005E-2</v>
      </c>
      <c r="O107">
        <v>0.02</v>
      </c>
      <c r="P107">
        <v>2830</v>
      </c>
      <c r="Q107">
        <v>2640</v>
      </c>
      <c r="U107">
        <v>0.28999999999999998</v>
      </c>
      <c r="V107">
        <v>4.9000000000000002E-2</v>
      </c>
      <c r="AA107" t="s">
        <v>986</v>
      </c>
    </row>
    <row r="108" spans="1:27">
      <c r="A108" t="s">
        <v>40</v>
      </c>
      <c r="B108" t="s">
        <v>53</v>
      </c>
      <c r="C108" t="s">
        <v>437</v>
      </c>
      <c r="D108" t="s">
        <v>967</v>
      </c>
      <c r="E108" t="s">
        <v>968</v>
      </c>
      <c r="G108">
        <f t="shared" si="1"/>
        <v>4652.9289840000001</v>
      </c>
      <c r="H108">
        <v>1418.23</v>
      </c>
      <c r="I108">
        <v>0.18</v>
      </c>
      <c r="J108">
        <v>60.3</v>
      </c>
      <c r="K108">
        <v>10.85</v>
      </c>
      <c r="L108">
        <v>26.3</v>
      </c>
      <c r="M108">
        <v>1.32</v>
      </c>
      <c r="N108">
        <v>3.6999999999999998E-2</v>
      </c>
      <c r="O108">
        <v>0.01</v>
      </c>
      <c r="P108">
        <v>2830</v>
      </c>
      <c r="Q108">
        <v>2730</v>
      </c>
      <c r="U108">
        <v>0.55400000000000005</v>
      </c>
      <c r="V108">
        <v>0.23599999999999999</v>
      </c>
      <c r="AA108" t="s">
        <v>995</v>
      </c>
    </row>
    <row r="109" spans="1:27">
      <c r="A109" t="s">
        <v>40</v>
      </c>
      <c r="B109" t="s">
        <v>53</v>
      </c>
      <c r="C109" t="s">
        <v>437</v>
      </c>
      <c r="D109" t="s">
        <v>971</v>
      </c>
      <c r="E109" t="s">
        <v>972</v>
      </c>
      <c r="G109">
        <f t="shared" si="1"/>
        <v>4653.5195280000007</v>
      </c>
      <c r="H109">
        <v>1418.41</v>
      </c>
      <c r="I109">
        <v>0.1</v>
      </c>
      <c r="J109">
        <v>55.1</v>
      </c>
      <c r="K109">
        <v>5.51</v>
      </c>
      <c r="N109">
        <v>0.14899999999999999</v>
      </c>
      <c r="O109">
        <v>0.01</v>
      </c>
      <c r="P109">
        <v>2850</v>
      </c>
      <c r="Q109">
        <v>2420</v>
      </c>
      <c r="U109">
        <v>0.39100000000000001</v>
      </c>
      <c r="V109">
        <v>9.1999999999999998E-2</v>
      </c>
      <c r="AA109" t="s">
        <v>986</v>
      </c>
    </row>
    <row r="110" spans="1:27">
      <c r="A110" t="s">
        <v>40</v>
      </c>
      <c r="B110" t="s">
        <v>53</v>
      </c>
      <c r="C110" t="s">
        <v>437</v>
      </c>
      <c r="D110" t="s">
        <v>967</v>
      </c>
      <c r="E110" t="s">
        <v>968</v>
      </c>
      <c r="G110">
        <f t="shared" si="1"/>
        <v>4653.847608</v>
      </c>
      <c r="H110">
        <v>1418.51</v>
      </c>
      <c r="I110">
        <v>0.52</v>
      </c>
      <c r="J110">
        <v>27.6</v>
      </c>
      <c r="K110">
        <v>14.35</v>
      </c>
      <c r="L110">
        <v>14.3</v>
      </c>
      <c r="M110">
        <v>11.9</v>
      </c>
      <c r="N110">
        <v>6.7000000000000004E-2</v>
      </c>
      <c r="O110">
        <v>0.03</v>
      </c>
      <c r="P110">
        <v>2860</v>
      </c>
      <c r="Q110">
        <v>2670</v>
      </c>
      <c r="U110">
        <v>0.437</v>
      </c>
      <c r="V110">
        <v>0.11</v>
      </c>
      <c r="AA110" t="s">
        <v>990</v>
      </c>
    </row>
    <row r="111" spans="1:27">
      <c r="A111" t="s">
        <v>40</v>
      </c>
      <c r="B111" t="s">
        <v>53</v>
      </c>
      <c r="C111" t="s">
        <v>437</v>
      </c>
      <c r="D111" t="s">
        <v>971</v>
      </c>
      <c r="E111" t="s">
        <v>972</v>
      </c>
      <c r="G111">
        <f t="shared" si="1"/>
        <v>4655.5536240000001</v>
      </c>
      <c r="H111">
        <v>1419.03</v>
      </c>
      <c r="I111">
        <v>0.08</v>
      </c>
      <c r="J111">
        <v>0.12</v>
      </c>
      <c r="K111">
        <v>0.01</v>
      </c>
      <c r="N111">
        <v>4.9000000000000002E-2</v>
      </c>
      <c r="O111">
        <v>0</v>
      </c>
      <c r="P111">
        <v>2850</v>
      </c>
      <c r="Q111">
        <v>2710</v>
      </c>
      <c r="U111">
        <v>0.40200000000000002</v>
      </c>
      <c r="V111">
        <v>5.6000000000000001E-2</v>
      </c>
      <c r="AA111" t="s">
        <v>993</v>
      </c>
    </row>
    <row r="112" spans="1:27">
      <c r="A112" t="s">
        <v>40</v>
      </c>
      <c r="B112" t="s">
        <v>53</v>
      </c>
      <c r="C112" t="s">
        <v>437</v>
      </c>
      <c r="D112" t="s">
        <v>967</v>
      </c>
      <c r="E112" t="s">
        <v>968</v>
      </c>
      <c r="G112">
        <f t="shared" si="1"/>
        <v>4655.8160879999996</v>
      </c>
      <c r="H112">
        <v>1419.11</v>
      </c>
      <c r="I112">
        <v>0.27</v>
      </c>
      <c r="J112">
        <v>1.02</v>
      </c>
      <c r="K112">
        <v>0.28000000000000003</v>
      </c>
      <c r="L112">
        <v>0.9</v>
      </c>
      <c r="N112">
        <v>7.0000000000000007E-2</v>
      </c>
      <c r="O112">
        <v>0.02</v>
      </c>
      <c r="P112">
        <v>2860</v>
      </c>
      <c r="Q112">
        <v>2660</v>
      </c>
      <c r="U112">
        <v>0.24099999999999999</v>
      </c>
      <c r="V112">
        <v>0.10100000000000001</v>
      </c>
      <c r="AA112" t="s">
        <v>986</v>
      </c>
    </row>
    <row r="113" spans="1:27">
      <c r="A113" t="s">
        <v>40</v>
      </c>
      <c r="B113" t="s">
        <v>53</v>
      </c>
      <c r="C113" t="s">
        <v>437</v>
      </c>
      <c r="D113" t="s">
        <v>967</v>
      </c>
      <c r="E113" t="s">
        <v>968</v>
      </c>
      <c r="G113">
        <f t="shared" si="1"/>
        <v>4656.7019040000005</v>
      </c>
      <c r="H113">
        <v>1419.38</v>
      </c>
      <c r="I113">
        <v>0.21</v>
      </c>
      <c r="J113">
        <v>438</v>
      </c>
      <c r="K113">
        <v>91.98</v>
      </c>
      <c r="L113">
        <v>19.899999999999999</v>
      </c>
      <c r="M113">
        <v>0.55000000000000004</v>
      </c>
      <c r="N113">
        <v>6.3E-2</v>
      </c>
      <c r="O113">
        <v>0.01</v>
      </c>
      <c r="P113">
        <v>2860</v>
      </c>
      <c r="Q113">
        <v>2680</v>
      </c>
      <c r="U113">
        <v>8.1000000000000003E-2</v>
      </c>
      <c r="V113">
        <v>2.3E-2</v>
      </c>
      <c r="AA113" t="s">
        <v>985</v>
      </c>
    </row>
    <row r="114" spans="1:27">
      <c r="A114" t="s">
        <v>40</v>
      </c>
      <c r="B114" t="s">
        <v>53</v>
      </c>
      <c r="C114" t="s">
        <v>437</v>
      </c>
      <c r="D114" t="s">
        <v>971</v>
      </c>
      <c r="E114" t="s">
        <v>972</v>
      </c>
      <c r="G114">
        <f t="shared" si="1"/>
        <v>4657.3908719999999</v>
      </c>
      <c r="H114">
        <v>1419.59</v>
      </c>
      <c r="I114">
        <v>0.15</v>
      </c>
      <c r="J114">
        <v>1.67</v>
      </c>
      <c r="K114">
        <v>0.25</v>
      </c>
      <c r="N114">
        <v>0.10100000000000001</v>
      </c>
      <c r="O114">
        <v>0.02</v>
      </c>
      <c r="P114">
        <v>2860</v>
      </c>
      <c r="Q114">
        <v>2580</v>
      </c>
      <c r="U114">
        <v>0.16</v>
      </c>
      <c r="V114">
        <v>0.11899999999999999</v>
      </c>
      <c r="AA114" t="s">
        <v>984</v>
      </c>
    </row>
    <row r="115" spans="1:27">
      <c r="A115" t="s">
        <v>40</v>
      </c>
      <c r="B115" t="s">
        <v>53</v>
      </c>
      <c r="C115" t="s">
        <v>437</v>
      </c>
      <c r="D115" t="s">
        <v>971</v>
      </c>
      <c r="E115" t="s">
        <v>972</v>
      </c>
      <c r="G115">
        <f t="shared" si="1"/>
        <v>4657.8829919999998</v>
      </c>
      <c r="H115">
        <v>1419.74</v>
      </c>
      <c r="I115">
        <v>0.13</v>
      </c>
      <c r="J115">
        <v>0.19</v>
      </c>
      <c r="K115">
        <v>0.02</v>
      </c>
      <c r="N115">
        <v>6.7000000000000004E-2</v>
      </c>
      <c r="O115">
        <v>0.01</v>
      </c>
      <c r="P115">
        <v>2830</v>
      </c>
      <c r="Q115">
        <v>2640</v>
      </c>
      <c r="U115">
        <v>0.314</v>
      </c>
      <c r="V115">
        <v>0.312</v>
      </c>
      <c r="AA115" t="s">
        <v>986</v>
      </c>
    </row>
    <row r="116" spans="1:27">
      <c r="A116" t="s">
        <v>40</v>
      </c>
      <c r="B116" t="s">
        <v>53</v>
      </c>
      <c r="C116" t="s">
        <v>437</v>
      </c>
      <c r="D116" t="s">
        <v>967</v>
      </c>
      <c r="E116" t="s">
        <v>968</v>
      </c>
      <c r="G116">
        <f t="shared" si="1"/>
        <v>4658.3094959999999</v>
      </c>
      <c r="H116">
        <v>1419.87</v>
      </c>
      <c r="I116">
        <v>0.4</v>
      </c>
      <c r="J116">
        <v>5.24</v>
      </c>
      <c r="K116">
        <v>2.1</v>
      </c>
      <c r="L116">
        <v>3.99</v>
      </c>
      <c r="M116">
        <v>1.27</v>
      </c>
      <c r="N116">
        <v>0.13800000000000001</v>
      </c>
      <c r="O116">
        <v>0.06</v>
      </c>
      <c r="P116">
        <v>2860</v>
      </c>
      <c r="Q116">
        <v>2470</v>
      </c>
      <c r="U116">
        <v>0.27600000000000002</v>
      </c>
      <c r="V116">
        <v>0.18099999999999999</v>
      </c>
      <c r="AA116" t="s">
        <v>993</v>
      </c>
    </row>
    <row r="117" spans="1:27">
      <c r="A117" t="s">
        <v>40</v>
      </c>
      <c r="B117" t="s">
        <v>53</v>
      </c>
      <c r="C117" t="s">
        <v>437</v>
      </c>
      <c r="D117" t="s">
        <v>967</v>
      </c>
      <c r="E117" t="s">
        <v>968</v>
      </c>
      <c r="G117">
        <f t="shared" si="1"/>
        <v>4659.6218159999999</v>
      </c>
      <c r="H117">
        <v>1420.27</v>
      </c>
      <c r="I117">
        <v>0.18</v>
      </c>
      <c r="J117">
        <v>2.33</v>
      </c>
      <c r="K117">
        <v>0.42</v>
      </c>
      <c r="L117">
        <v>2.2200000000000002</v>
      </c>
      <c r="M117">
        <v>1.82</v>
      </c>
      <c r="N117">
        <v>5.8999999999999997E-2</v>
      </c>
      <c r="O117">
        <v>0.01</v>
      </c>
      <c r="P117">
        <v>2850</v>
      </c>
      <c r="Q117">
        <v>2680</v>
      </c>
      <c r="U117">
        <v>0.182</v>
      </c>
      <c r="V117">
        <v>0.307</v>
      </c>
      <c r="AA117" t="s">
        <v>997</v>
      </c>
    </row>
    <row r="118" spans="1:27">
      <c r="A118" t="s">
        <v>40</v>
      </c>
      <c r="B118" t="s">
        <v>53</v>
      </c>
      <c r="C118" t="s">
        <v>437</v>
      </c>
      <c r="D118" t="s">
        <v>746</v>
      </c>
      <c r="E118" t="s">
        <v>34</v>
      </c>
      <c r="G118">
        <f t="shared" si="1"/>
        <v>4660.2123600000004</v>
      </c>
      <c r="H118">
        <v>1420.45</v>
      </c>
      <c r="I118">
        <v>0.08</v>
      </c>
      <c r="AA118" t="s">
        <v>982</v>
      </c>
    </row>
    <row r="119" spans="1:27">
      <c r="A119" t="s">
        <v>40</v>
      </c>
      <c r="B119" t="s">
        <v>53</v>
      </c>
      <c r="C119" t="s">
        <v>437</v>
      </c>
      <c r="D119" t="s">
        <v>967</v>
      </c>
      <c r="E119" t="s">
        <v>968</v>
      </c>
      <c r="G119">
        <f t="shared" si="1"/>
        <v>4660.4748239999999</v>
      </c>
      <c r="H119">
        <v>1420.53</v>
      </c>
      <c r="I119">
        <v>0.31</v>
      </c>
      <c r="J119">
        <v>170</v>
      </c>
      <c r="K119">
        <v>52.7</v>
      </c>
      <c r="L119">
        <v>0.08</v>
      </c>
      <c r="M119">
        <v>49.8</v>
      </c>
      <c r="N119">
        <v>1.4E-2</v>
      </c>
      <c r="O119">
        <v>0</v>
      </c>
      <c r="P119">
        <v>2730</v>
      </c>
      <c r="Q119">
        <v>2690</v>
      </c>
      <c r="U119">
        <v>0.2</v>
      </c>
      <c r="V119">
        <v>8.5000000000000006E-2</v>
      </c>
      <c r="AA119" t="s">
        <v>998</v>
      </c>
    </row>
    <row r="120" spans="1:27">
      <c r="A120" t="s">
        <v>40</v>
      </c>
      <c r="B120" t="s">
        <v>53</v>
      </c>
      <c r="C120" t="s">
        <v>437</v>
      </c>
      <c r="D120" t="s">
        <v>746</v>
      </c>
      <c r="E120" t="s">
        <v>34</v>
      </c>
      <c r="G120">
        <f t="shared" si="1"/>
        <v>4661.4918719999996</v>
      </c>
      <c r="H120">
        <v>1420.84</v>
      </c>
      <c r="I120">
        <v>3.96</v>
      </c>
      <c r="AA120" t="s">
        <v>982</v>
      </c>
    </row>
    <row r="121" spans="1:27">
      <c r="A121" t="s">
        <v>40</v>
      </c>
      <c r="B121" t="s">
        <v>56</v>
      </c>
      <c r="C121" t="s">
        <v>437</v>
      </c>
      <c r="D121" t="s">
        <v>971</v>
      </c>
      <c r="E121" t="s">
        <v>972</v>
      </c>
      <c r="G121">
        <f t="shared" si="1"/>
        <v>4674.4838399999999</v>
      </c>
      <c r="H121">
        <v>1424.8</v>
      </c>
      <c r="I121">
        <v>0.2</v>
      </c>
      <c r="N121">
        <v>1.7000000000000001E-2</v>
      </c>
      <c r="O121">
        <v>0</v>
      </c>
      <c r="P121">
        <v>2780</v>
      </c>
      <c r="Q121">
        <v>2740</v>
      </c>
      <c r="U121">
        <v>0.53200000000000003</v>
      </c>
      <c r="V121">
        <v>0.11899999999999999</v>
      </c>
      <c r="AA121" t="s">
        <v>984</v>
      </c>
    </row>
    <row r="122" spans="1:27">
      <c r="A122" t="s">
        <v>40</v>
      </c>
      <c r="B122" t="s">
        <v>39</v>
      </c>
      <c r="C122" t="s">
        <v>335</v>
      </c>
      <c r="D122" t="s">
        <v>746</v>
      </c>
      <c r="E122" t="s">
        <v>34</v>
      </c>
      <c r="G122">
        <f t="shared" si="1"/>
        <v>4406.1144000000004</v>
      </c>
      <c r="H122">
        <v>1343</v>
      </c>
      <c r="I122">
        <v>0.68</v>
      </c>
      <c r="AA122" t="s">
        <v>201</v>
      </c>
    </row>
    <row r="123" spans="1:27">
      <c r="A123" t="s">
        <v>40</v>
      </c>
      <c r="B123" t="s">
        <v>39</v>
      </c>
      <c r="C123" t="s">
        <v>335</v>
      </c>
      <c r="D123" t="s">
        <v>967</v>
      </c>
      <c r="E123" t="s">
        <v>968</v>
      </c>
      <c r="G123">
        <f t="shared" si="1"/>
        <v>4408.3453440000003</v>
      </c>
      <c r="H123">
        <v>1343.68</v>
      </c>
      <c r="I123">
        <v>1.3</v>
      </c>
      <c r="J123">
        <v>0.01</v>
      </c>
      <c r="K123">
        <v>0.01</v>
      </c>
      <c r="N123">
        <v>1.2999999999999999E-2</v>
      </c>
      <c r="O123">
        <v>0.02</v>
      </c>
      <c r="P123">
        <v>2710</v>
      </c>
      <c r="Q123">
        <v>2670</v>
      </c>
      <c r="U123">
        <v>0.60299999999999998</v>
      </c>
      <c r="V123">
        <v>0.25700000000000001</v>
      </c>
      <c r="AA123" t="s">
        <v>999</v>
      </c>
    </row>
    <row r="124" spans="1:27">
      <c r="A124" t="s">
        <v>40</v>
      </c>
      <c r="B124" t="s">
        <v>39</v>
      </c>
      <c r="C124" t="s">
        <v>335</v>
      </c>
      <c r="D124" t="s">
        <v>971</v>
      </c>
      <c r="E124" t="s">
        <v>972</v>
      </c>
      <c r="G124">
        <f t="shared" si="1"/>
        <v>4412.6103840000005</v>
      </c>
      <c r="H124">
        <v>1344.98</v>
      </c>
      <c r="I124">
        <v>0.44</v>
      </c>
      <c r="J124">
        <v>0.1</v>
      </c>
      <c r="K124">
        <v>0.04</v>
      </c>
      <c r="N124">
        <v>5.5E-2</v>
      </c>
      <c r="O124">
        <v>0.02</v>
      </c>
      <c r="P124">
        <v>2720</v>
      </c>
      <c r="Q124">
        <v>2570</v>
      </c>
      <c r="U124">
        <v>0.17499999999999999</v>
      </c>
      <c r="V124">
        <v>0.21099999999999999</v>
      </c>
      <c r="AA124" t="s">
        <v>1000</v>
      </c>
    </row>
    <row r="125" spans="1:27">
      <c r="A125" t="s">
        <v>40</v>
      </c>
      <c r="B125" t="s">
        <v>39</v>
      </c>
      <c r="C125" t="s">
        <v>335</v>
      </c>
      <c r="D125" t="s">
        <v>967</v>
      </c>
      <c r="E125" t="s">
        <v>968</v>
      </c>
      <c r="G125">
        <f t="shared" si="1"/>
        <v>4414.0539360000002</v>
      </c>
      <c r="H125">
        <v>1345.42</v>
      </c>
      <c r="I125">
        <v>0.22</v>
      </c>
      <c r="J125">
        <v>4.13</v>
      </c>
      <c r="K125">
        <v>0.91</v>
      </c>
      <c r="L125">
        <v>1.58</v>
      </c>
      <c r="M125">
        <v>0.73</v>
      </c>
      <c r="N125">
        <v>8.5000000000000006E-2</v>
      </c>
      <c r="O125">
        <v>0.02</v>
      </c>
      <c r="P125">
        <v>2730</v>
      </c>
      <c r="Q125">
        <v>2500</v>
      </c>
      <c r="U125">
        <v>9.8000000000000004E-2</v>
      </c>
      <c r="V125">
        <v>5.8999999999999997E-2</v>
      </c>
      <c r="AA125" t="s">
        <v>1001</v>
      </c>
    </row>
    <row r="126" spans="1:27">
      <c r="A126" t="s">
        <v>40</v>
      </c>
      <c r="B126" t="s">
        <v>39</v>
      </c>
      <c r="C126" t="s">
        <v>335</v>
      </c>
      <c r="D126" t="s">
        <v>967</v>
      </c>
      <c r="E126" t="s">
        <v>968</v>
      </c>
      <c r="G126">
        <f t="shared" si="1"/>
        <v>4414.7757120000006</v>
      </c>
      <c r="H126">
        <v>1345.64</v>
      </c>
      <c r="I126">
        <v>0.21</v>
      </c>
      <c r="J126">
        <v>13.8</v>
      </c>
      <c r="K126">
        <v>2.9</v>
      </c>
      <c r="L126">
        <v>1.94</v>
      </c>
      <c r="M126">
        <v>0.5</v>
      </c>
      <c r="N126">
        <v>9.9000000000000005E-2</v>
      </c>
      <c r="O126">
        <v>0.02</v>
      </c>
      <c r="P126">
        <v>2730</v>
      </c>
      <c r="Q126">
        <v>2460</v>
      </c>
      <c r="U126">
        <v>0.36399999999999999</v>
      </c>
      <c r="V126">
        <v>0.191</v>
      </c>
      <c r="AA126" t="s">
        <v>1002</v>
      </c>
    </row>
    <row r="127" spans="1:27">
      <c r="A127" t="s">
        <v>40</v>
      </c>
      <c r="B127" t="s">
        <v>39</v>
      </c>
      <c r="C127" t="s">
        <v>335</v>
      </c>
      <c r="D127" t="s">
        <v>967</v>
      </c>
      <c r="E127" t="s">
        <v>968</v>
      </c>
      <c r="G127">
        <f t="shared" si="1"/>
        <v>4415.46468</v>
      </c>
      <c r="H127">
        <v>1345.85</v>
      </c>
      <c r="I127">
        <v>0.46</v>
      </c>
      <c r="J127">
        <v>0.09</v>
      </c>
      <c r="K127">
        <v>0.04</v>
      </c>
      <c r="L127">
        <v>0.09</v>
      </c>
      <c r="M127">
        <v>0.08</v>
      </c>
      <c r="N127">
        <v>6.0999999999999999E-2</v>
      </c>
      <c r="O127">
        <v>0.03</v>
      </c>
      <c r="P127">
        <v>2720</v>
      </c>
      <c r="Q127">
        <v>2560</v>
      </c>
      <c r="U127">
        <v>0.70099999999999996</v>
      </c>
      <c r="V127">
        <v>0.29899999999999999</v>
      </c>
      <c r="AA127" t="s">
        <v>1003</v>
      </c>
    </row>
    <row r="128" spans="1:27">
      <c r="A128" t="s">
        <v>40</v>
      </c>
      <c r="B128" t="s">
        <v>39</v>
      </c>
      <c r="C128" t="s">
        <v>335</v>
      </c>
      <c r="D128" t="s">
        <v>967</v>
      </c>
      <c r="E128" t="s">
        <v>968</v>
      </c>
      <c r="G128">
        <f t="shared" si="1"/>
        <v>4416.9738479999996</v>
      </c>
      <c r="H128">
        <v>1346.31</v>
      </c>
      <c r="I128">
        <v>0.48</v>
      </c>
      <c r="J128">
        <v>0.1</v>
      </c>
      <c r="K128">
        <v>0.05</v>
      </c>
      <c r="L128">
        <v>0.04</v>
      </c>
      <c r="M128">
        <v>0.03</v>
      </c>
      <c r="N128">
        <v>4.1000000000000002E-2</v>
      </c>
      <c r="O128">
        <v>0.02</v>
      </c>
      <c r="P128">
        <v>2690</v>
      </c>
      <c r="Q128">
        <v>2580</v>
      </c>
      <c r="U128">
        <v>0.65600000000000003</v>
      </c>
      <c r="V128">
        <v>6.0999999999999999E-2</v>
      </c>
      <c r="AA128" t="s">
        <v>1004</v>
      </c>
    </row>
    <row r="129" spans="1:29">
      <c r="A129" t="s">
        <v>40</v>
      </c>
      <c r="B129" t="s">
        <v>39</v>
      </c>
      <c r="C129" t="s">
        <v>335</v>
      </c>
      <c r="D129" t="s">
        <v>967</v>
      </c>
      <c r="E129" t="s">
        <v>968</v>
      </c>
      <c r="G129">
        <f t="shared" si="1"/>
        <v>4418.548632</v>
      </c>
      <c r="H129">
        <v>1346.79</v>
      </c>
      <c r="I129">
        <v>0.75</v>
      </c>
      <c r="J129">
        <v>2.52</v>
      </c>
      <c r="K129">
        <v>1.89</v>
      </c>
      <c r="L129">
        <v>0.03</v>
      </c>
      <c r="M129">
        <v>2.34</v>
      </c>
      <c r="N129">
        <v>4.3999999999999997E-2</v>
      </c>
      <c r="O129">
        <v>0.03</v>
      </c>
      <c r="P129">
        <v>2730</v>
      </c>
      <c r="Q129">
        <v>2610</v>
      </c>
      <c r="U129">
        <v>0.64100000000000001</v>
      </c>
      <c r="V129">
        <v>6.7000000000000004E-2</v>
      </c>
      <c r="AA129" t="s">
        <v>1005</v>
      </c>
    </row>
    <row r="130" spans="1:29">
      <c r="A130" t="s">
        <v>40</v>
      </c>
      <c r="B130" t="s">
        <v>39</v>
      </c>
      <c r="C130" t="s">
        <v>335</v>
      </c>
      <c r="D130" t="s">
        <v>746</v>
      </c>
      <c r="E130" t="s">
        <v>34</v>
      </c>
      <c r="G130">
        <f t="shared" si="1"/>
        <v>4421.0092320000003</v>
      </c>
      <c r="H130">
        <v>1347.54</v>
      </c>
      <c r="I130">
        <v>0.48</v>
      </c>
      <c r="AA130" t="s">
        <v>1006</v>
      </c>
    </row>
    <row r="131" spans="1:29">
      <c r="A131" t="s">
        <v>40</v>
      </c>
      <c r="B131" t="s">
        <v>39</v>
      </c>
      <c r="C131" t="s">
        <v>335</v>
      </c>
      <c r="D131" t="s">
        <v>967</v>
      </c>
      <c r="E131" t="s">
        <v>968</v>
      </c>
      <c r="G131">
        <f t="shared" ref="G131:G194" si="2">H131*3.2808</f>
        <v>4422.5840159999998</v>
      </c>
      <c r="H131">
        <v>1348.02</v>
      </c>
      <c r="I131">
        <v>0.34</v>
      </c>
      <c r="J131">
        <v>1.87</v>
      </c>
      <c r="K131">
        <v>0.64</v>
      </c>
      <c r="L131">
        <v>1.06</v>
      </c>
      <c r="M131">
        <v>0.03</v>
      </c>
      <c r="N131">
        <v>2.9000000000000001E-2</v>
      </c>
      <c r="O131">
        <v>0.01</v>
      </c>
      <c r="P131">
        <v>2700</v>
      </c>
      <c r="Q131">
        <v>2620</v>
      </c>
      <c r="U131">
        <v>0.218</v>
      </c>
      <c r="V131">
        <v>9.2999999999999999E-2</v>
      </c>
      <c r="AA131" t="s">
        <v>1007</v>
      </c>
    </row>
    <row r="132" spans="1:29">
      <c r="A132" t="s">
        <v>40</v>
      </c>
      <c r="B132" t="s">
        <v>39</v>
      </c>
      <c r="C132" t="s">
        <v>335</v>
      </c>
      <c r="D132" t="s">
        <v>746</v>
      </c>
      <c r="E132" t="s">
        <v>34</v>
      </c>
      <c r="G132">
        <f t="shared" si="2"/>
        <v>4423.6994880000002</v>
      </c>
      <c r="H132">
        <v>1348.36</v>
      </c>
      <c r="I132">
        <v>0.47</v>
      </c>
      <c r="AA132" t="s">
        <v>1006</v>
      </c>
    </row>
    <row r="133" spans="1:29">
      <c r="A133" t="s">
        <v>40</v>
      </c>
      <c r="B133" t="s">
        <v>39</v>
      </c>
      <c r="C133" t="s">
        <v>335</v>
      </c>
      <c r="D133" t="s">
        <v>967</v>
      </c>
      <c r="E133" t="s">
        <v>968</v>
      </c>
      <c r="G133">
        <f t="shared" si="2"/>
        <v>4425.2414639999997</v>
      </c>
      <c r="H133">
        <v>1348.83</v>
      </c>
      <c r="I133">
        <v>0.83</v>
      </c>
      <c r="J133">
        <v>0.15</v>
      </c>
      <c r="K133">
        <v>0.12</v>
      </c>
      <c r="L133">
        <v>0.09</v>
      </c>
      <c r="M133">
        <v>0.15</v>
      </c>
      <c r="N133">
        <v>3.3000000000000002E-2</v>
      </c>
      <c r="O133">
        <v>0.03</v>
      </c>
      <c r="P133">
        <v>2730</v>
      </c>
      <c r="Q133">
        <v>2640</v>
      </c>
      <c r="U133">
        <v>0.52</v>
      </c>
      <c r="V133">
        <v>0.109</v>
      </c>
      <c r="AA133" t="s">
        <v>1008</v>
      </c>
    </row>
    <row r="134" spans="1:29">
      <c r="A134" t="s">
        <v>40</v>
      </c>
      <c r="B134" t="s">
        <v>39</v>
      </c>
      <c r="C134" t="s">
        <v>335</v>
      </c>
      <c r="D134" t="s">
        <v>746</v>
      </c>
      <c r="E134" t="s">
        <v>34</v>
      </c>
      <c r="G134">
        <f t="shared" si="2"/>
        <v>4427.9645280000004</v>
      </c>
      <c r="H134">
        <v>1349.66</v>
      </c>
      <c r="I134">
        <v>0.21</v>
      </c>
      <c r="AA134" t="s">
        <v>1006</v>
      </c>
    </row>
    <row r="135" spans="1:29">
      <c r="A135" t="s">
        <v>40</v>
      </c>
      <c r="B135" t="s">
        <v>39</v>
      </c>
      <c r="C135" t="s">
        <v>335</v>
      </c>
      <c r="D135" t="s">
        <v>967</v>
      </c>
      <c r="E135" t="s">
        <v>968</v>
      </c>
      <c r="G135">
        <f t="shared" si="2"/>
        <v>4428.6534959999999</v>
      </c>
      <c r="H135">
        <v>1349.87</v>
      </c>
      <c r="I135">
        <v>0.23</v>
      </c>
      <c r="J135">
        <v>0.04</v>
      </c>
      <c r="K135">
        <v>0.01</v>
      </c>
      <c r="L135">
        <v>0.03</v>
      </c>
      <c r="M135">
        <v>0.02</v>
      </c>
      <c r="N135">
        <v>4.2999999999999997E-2</v>
      </c>
      <c r="O135">
        <v>0.01</v>
      </c>
      <c r="P135">
        <v>2710</v>
      </c>
      <c r="Q135">
        <v>2600</v>
      </c>
      <c r="U135">
        <v>0.27500000000000002</v>
      </c>
      <c r="V135">
        <v>0.115</v>
      </c>
      <c r="AA135" t="s">
        <v>1009</v>
      </c>
    </row>
    <row r="136" spans="1:29" s="57" customFormat="1">
      <c r="A136" s="57" t="s">
        <v>40</v>
      </c>
      <c r="B136" s="57" t="s">
        <v>39</v>
      </c>
      <c r="C136" s="57" t="s">
        <v>335</v>
      </c>
      <c r="D136" s="57" t="s">
        <v>967</v>
      </c>
      <c r="E136" s="57" t="s">
        <v>968</v>
      </c>
      <c r="G136" s="57">
        <f t="shared" si="2"/>
        <v>4429.4080800000002</v>
      </c>
      <c r="H136" s="57">
        <v>1350.1</v>
      </c>
      <c r="I136" s="57">
        <v>0.73</v>
      </c>
      <c r="J136" s="57">
        <v>0.14000000000000001</v>
      </c>
      <c r="K136" s="57">
        <v>0.1</v>
      </c>
      <c r="L136" s="57">
        <v>0.1</v>
      </c>
      <c r="M136" s="57">
        <v>0.03</v>
      </c>
      <c r="N136" s="57">
        <v>6.0999999999999999E-2</v>
      </c>
      <c r="O136" s="57">
        <v>0.04</v>
      </c>
      <c r="P136" s="57">
        <v>2730</v>
      </c>
      <c r="Q136" s="57">
        <v>2560</v>
      </c>
      <c r="U136" s="57">
        <v>0.23300000000000001</v>
      </c>
      <c r="V136" s="57">
        <v>6.5000000000000002E-2</v>
      </c>
      <c r="AA136" s="57" t="s">
        <v>346</v>
      </c>
      <c r="AB136" s="57" t="s">
        <v>348</v>
      </c>
      <c r="AC136" s="149" t="s">
        <v>349</v>
      </c>
    </row>
    <row r="137" spans="1:29">
      <c r="A137" t="s">
        <v>40</v>
      </c>
      <c r="B137" t="s">
        <v>39</v>
      </c>
      <c r="C137" t="s">
        <v>335</v>
      </c>
      <c r="D137" t="s">
        <v>967</v>
      </c>
      <c r="E137" t="s">
        <v>968</v>
      </c>
      <c r="G137">
        <f t="shared" si="2"/>
        <v>4431.8030639999997</v>
      </c>
      <c r="H137">
        <v>1350.83</v>
      </c>
      <c r="I137">
        <v>0.38</v>
      </c>
      <c r="J137">
        <v>0.1</v>
      </c>
      <c r="K137">
        <v>0.04</v>
      </c>
      <c r="L137">
        <v>0.1</v>
      </c>
      <c r="M137">
        <v>0.06</v>
      </c>
      <c r="N137">
        <v>6.9000000000000006E-2</v>
      </c>
      <c r="O137">
        <v>0.03</v>
      </c>
      <c r="P137">
        <v>2720</v>
      </c>
      <c r="Q137">
        <v>2540</v>
      </c>
      <c r="U137">
        <v>0.28100000000000003</v>
      </c>
      <c r="V137">
        <v>0.14199999999999999</v>
      </c>
      <c r="AA137" t="s">
        <v>975</v>
      </c>
    </row>
    <row r="138" spans="1:29">
      <c r="A138" s="13" t="s">
        <v>40</v>
      </c>
      <c r="B138" s="13" t="s">
        <v>39</v>
      </c>
      <c r="C138" t="s">
        <v>335</v>
      </c>
      <c r="D138" t="s">
        <v>967</v>
      </c>
      <c r="E138" t="s">
        <v>968</v>
      </c>
      <c r="G138">
        <f t="shared" si="2"/>
        <v>4433.0497680000008</v>
      </c>
      <c r="H138">
        <v>1351.21</v>
      </c>
      <c r="I138">
        <v>0.6</v>
      </c>
      <c r="J138">
        <v>0.06</v>
      </c>
      <c r="K138">
        <v>0.04</v>
      </c>
      <c r="L138">
        <v>0.06</v>
      </c>
      <c r="N138">
        <v>6.9000000000000006E-2</v>
      </c>
      <c r="O138">
        <v>0.04</v>
      </c>
      <c r="P138">
        <v>2720</v>
      </c>
      <c r="Q138">
        <v>2530</v>
      </c>
      <c r="U138">
        <v>0.45</v>
      </c>
      <c r="V138">
        <v>0.126</v>
      </c>
      <c r="AA138" t="s">
        <v>346</v>
      </c>
    </row>
    <row r="139" spans="1:29">
      <c r="A139" t="s">
        <v>40</v>
      </c>
      <c r="B139" t="s">
        <v>39</v>
      </c>
      <c r="C139" t="s">
        <v>335</v>
      </c>
      <c r="D139" t="s">
        <v>967</v>
      </c>
      <c r="E139" t="s">
        <v>968</v>
      </c>
      <c r="G139">
        <f t="shared" si="2"/>
        <v>4435.0182480000003</v>
      </c>
      <c r="H139">
        <v>1351.81</v>
      </c>
      <c r="I139">
        <v>0.45</v>
      </c>
      <c r="J139">
        <v>0.05</v>
      </c>
      <c r="K139">
        <v>0.02</v>
      </c>
      <c r="L139">
        <v>0.04</v>
      </c>
      <c r="M139">
        <v>0.02</v>
      </c>
      <c r="N139">
        <v>7.2999999999999995E-2</v>
      </c>
      <c r="O139">
        <v>0.03</v>
      </c>
      <c r="P139">
        <v>2720</v>
      </c>
      <c r="Q139">
        <v>2520</v>
      </c>
      <c r="U139">
        <v>0.28399999999999997</v>
      </c>
      <c r="V139">
        <v>6.8000000000000005E-2</v>
      </c>
      <c r="AA139" t="s">
        <v>975</v>
      </c>
    </row>
    <row r="140" spans="1:29">
      <c r="A140" t="s">
        <v>40</v>
      </c>
      <c r="B140" t="s">
        <v>39</v>
      </c>
      <c r="C140" t="s">
        <v>335</v>
      </c>
      <c r="D140" t="s">
        <v>746</v>
      </c>
      <c r="E140" t="s">
        <v>34</v>
      </c>
      <c r="G140">
        <f t="shared" si="2"/>
        <v>4436.494608</v>
      </c>
      <c r="H140">
        <v>1352.26</v>
      </c>
      <c r="I140">
        <v>0.94</v>
      </c>
      <c r="AA140" t="s">
        <v>1010</v>
      </c>
    </row>
    <row r="141" spans="1:29">
      <c r="A141" t="s">
        <v>40</v>
      </c>
      <c r="B141" t="s">
        <v>39</v>
      </c>
      <c r="C141" t="s">
        <v>335</v>
      </c>
      <c r="D141" t="s">
        <v>967</v>
      </c>
      <c r="E141" t="s">
        <v>968</v>
      </c>
      <c r="G141">
        <f t="shared" si="2"/>
        <v>4439.5785599999999</v>
      </c>
      <c r="H141">
        <v>1353.2</v>
      </c>
      <c r="I141">
        <v>0.6</v>
      </c>
      <c r="J141">
        <v>0.05</v>
      </c>
      <c r="K141">
        <v>0.03</v>
      </c>
      <c r="L141">
        <v>0.04</v>
      </c>
      <c r="M141">
        <v>0.95</v>
      </c>
      <c r="N141">
        <v>0.06</v>
      </c>
      <c r="O141">
        <v>0.04</v>
      </c>
      <c r="P141">
        <v>2720</v>
      </c>
      <c r="Q141">
        <v>2550</v>
      </c>
      <c r="U141">
        <v>0.34100000000000003</v>
      </c>
      <c r="V141">
        <v>0.123</v>
      </c>
      <c r="AA141" t="s">
        <v>346</v>
      </c>
    </row>
    <row r="142" spans="1:29">
      <c r="A142" t="s">
        <v>40</v>
      </c>
      <c r="B142" t="s">
        <v>39</v>
      </c>
      <c r="C142" t="s">
        <v>335</v>
      </c>
      <c r="D142" t="s">
        <v>967</v>
      </c>
      <c r="E142" t="s">
        <v>968</v>
      </c>
      <c r="G142">
        <f t="shared" si="2"/>
        <v>4441.5470400000004</v>
      </c>
      <c r="H142">
        <v>1353.8</v>
      </c>
      <c r="I142">
        <v>0.28000000000000003</v>
      </c>
      <c r="J142">
        <v>0.1</v>
      </c>
      <c r="K142">
        <v>0.03</v>
      </c>
      <c r="L142">
        <v>0.1</v>
      </c>
      <c r="M142">
        <v>0.05</v>
      </c>
      <c r="N142">
        <v>5.7000000000000002E-2</v>
      </c>
      <c r="O142">
        <v>0.02</v>
      </c>
      <c r="P142">
        <v>2720</v>
      </c>
      <c r="Q142">
        <v>2570</v>
      </c>
      <c r="U142">
        <v>0.11</v>
      </c>
      <c r="V142">
        <v>4.7E-2</v>
      </c>
      <c r="AA142" t="s">
        <v>1011</v>
      </c>
    </row>
    <row r="143" spans="1:29">
      <c r="A143" t="s">
        <v>40</v>
      </c>
      <c r="B143" t="s">
        <v>39</v>
      </c>
      <c r="C143" t="s">
        <v>335</v>
      </c>
      <c r="D143" t="s">
        <v>967</v>
      </c>
      <c r="E143" t="s">
        <v>968</v>
      </c>
      <c r="G143">
        <f t="shared" si="2"/>
        <v>4442.4656640000003</v>
      </c>
      <c r="H143">
        <v>1354.08</v>
      </c>
      <c r="I143">
        <v>0.31</v>
      </c>
      <c r="J143">
        <v>21.3</v>
      </c>
      <c r="K143">
        <v>6.6</v>
      </c>
      <c r="L143">
        <v>0.22</v>
      </c>
      <c r="M143">
        <v>1.69</v>
      </c>
      <c r="N143">
        <v>8.5999999999999993E-2</v>
      </c>
      <c r="O143">
        <v>0.03</v>
      </c>
      <c r="P143">
        <v>2740</v>
      </c>
      <c r="Q143">
        <v>2510</v>
      </c>
      <c r="U143">
        <v>0.25700000000000001</v>
      </c>
      <c r="V143">
        <v>6.5000000000000002E-2</v>
      </c>
      <c r="AA143" t="s">
        <v>977</v>
      </c>
    </row>
    <row r="144" spans="1:29">
      <c r="A144" t="s">
        <v>40</v>
      </c>
      <c r="B144" t="s">
        <v>39</v>
      </c>
      <c r="C144" t="s">
        <v>335</v>
      </c>
      <c r="D144" t="s">
        <v>967</v>
      </c>
      <c r="E144" t="s">
        <v>968</v>
      </c>
      <c r="G144">
        <f t="shared" si="2"/>
        <v>4443.4827120000009</v>
      </c>
      <c r="H144">
        <v>1354.39</v>
      </c>
      <c r="I144">
        <v>0.21</v>
      </c>
      <c r="J144">
        <v>0.94</v>
      </c>
      <c r="K144">
        <v>0.2</v>
      </c>
      <c r="L144">
        <v>0.37</v>
      </c>
      <c r="M144">
        <v>0.38</v>
      </c>
      <c r="N144">
        <v>9.1999999999999998E-2</v>
      </c>
      <c r="O144">
        <v>0.02</v>
      </c>
      <c r="P144">
        <v>2740</v>
      </c>
      <c r="Q144">
        <v>2490</v>
      </c>
      <c r="U144">
        <v>0.27500000000000002</v>
      </c>
      <c r="V144">
        <v>0.10100000000000001</v>
      </c>
      <c r="AA144" t="s">
        <v>977</v>
      </c>
    </row>
    <row r="145" spans="1:27">
      <c r="A145" t="s">
        <v>40</v>
      </c>
      <c r="B145" t="s">
        <v>39</v>
      </c>
      <c r="C145" t="s">
        <v>335</v>
      </c>
      <c r="D145" t="s">
        <v>971</v>
      </c>
      <c r="E145" t="s">
        <v>972</v>
      </c>
      <c r="G145">
        <f t="shared" si="2"/>
        <v>4444.1716799999995</v>
      </c>
      <c r="H145">
        <v>1354.6</v>
      </c>
      <c r="I145">
        <v>0.2</v>
      </c>
      <c r="J145">
        <v>0.06</v>
      </c>
      <c r="K145">
        <v>0.01</v>
      </c>
      <c r="N145">
        <v>7.0999999999999994E-2</v>
      </c>
      <c r="O145">
        <v>0.01</v>
      </c>
      <c r="P145">
        <v>2720</v>
      </c>
      <c r="Q145">
        <v>2530</v>
      </c>
      <c r="U145">
        <v>0.55100000000000005</v>
      </c>
      <c r="V145">
        <v>0.308</v>
      </c>
      <c r="AA145" t="s">
        <v>346</v>
      </c>
    </row>
    <row r="146" spans="1:27">
      <c r="A146" t="s">
        <v>40</v>
      </c>
      <c r="B146" t="s">
        <v>39</v>
      </c>
      <c r="C146" t="s">
        <v>335</v>
      </c>
      <c r="D146" t="s">
        <v>967</v>
      </c>
      <c r="E146" t="s">
        <v>968</v>
      </c>
      <c r="G146">
        <f t="shared" si="2"/>
        <v>4444.8278399999999</v>
      </c>
      <c r="H146">
        <v>1354.8</v>
      </c>
      <c r="I146">
        <v>0.3</v>
      </c>
      <c r="J146">
        <v>0.84</v>
      </c>
      <c r="K146">
        <v>0.25</v>
      </c>
      <c r="L146">
        <v>0.56999999999999995</v>
      </c>
      <c r="M146">
        <v>0.57999999999999996</v>
      </c>
      <c r="N146">
        <v>6.5000000000000002E-2</v>
      </c>
      <c r="O146">
        <v>0.02</v>
      </c>
      <c r="P146">
        <v>2760</v>
      </c>
      <c r="Q146">
        <v>2580</v>
      </c>
      <c r="U146">
        <v>0.24099999999999999</v>
      </c>
      <c r="V146">
        <v>4.1000000000000002E-2</v>
      </c>
      <c r="AA146" t="s">
        <v>977</v>
      </c>
    </row>
    <row r="147" spans="1:27">
      <c r="A147" t="s">
        <v>40</v>
      </c>
      <c r="B147" t="s">
        <v>39</v>
      </c>
      <c r="C147" t="s">
        <v>335</v>
      </c>
      <c r="D147" t="s">
        <v>967</v>
      </c>
      <c r="E147" t="s">
        <v>968</v>
      </c>
      <c r="G147">
        <f t="shared" si="2"/>
        <v>4445.8120799999997</v>
      </c>
      <c r="H147">
        <v>1355.1</v>
      </c>
      <c r="I147">
        <v>0.33</v>
      </c>
      <c r="J147">
        <v>10000</v>
      </c>
      <c r="K147">
        <v>3300</v>
      </c>
      <c r="L147">
        <v>0.14000000000000001</v>
      </c>
      <c r="M147">
        <v>10000</v>
      </c>
      <c r="N147">
        <v>7.0999999999999994E-2</v>
      </c>
      <c r="O147">
        <v>0.02</v>
      </c>
      <c r="P147">
        <v>2730</v>
      </c>
      <c r="Q147">
        <v>2540</v>
      </c>
      <c r="U147">
        <v>0.32500000000000001</v>
      </c>
      <c r="V147">
        <v>0.11700000000000001</v>
      </c>
      <c r="AA147" t="s">
        <v>977</v>
      </c>
    </row>
    <row r="148" spans="1:27">
      <c r="A148" t="s">
        <v>40</v>
      </c>
      <c r="B148" t="s">
        <v>39</v>
      </c>
      <c r="C148" t="s">
        <v>335</v>
      </c>
      <c r="D148" t="s">
        <v>746</v>
      </c>
      <c r="E148" t="s">
        <v>34</v>
      </c>
      <c r="G148">
        <f t="shared" si="2"/>
        <v>4446.8947440000002</v>
      </c>
      <c r="H148">
        <v>1355.43</v>
      </c>
      <c r="I148">
        <v>0.52</v>
      </c>
      <c r="AA148" t="s">
        <v>201</v>
      </c>
    </row>
    <row r="149" spans="1:27">
      <c r="A149" t="s">
        <v>40</v>
      </c>
      <c r="B149" t="s">
        <v>39</v>
      </c>
      <c r="C149" t="s">
        <v>335</v>
      </c>
      <c r="D149" t="s">
        <v>967</v>
      </c>
      <c r="E149" t="s">
        <v>968</v>
      </c>
      <c r="G149">
        <f t="shared" si="2"/>
        <v>4448.6007600000003</v>
      </c>
      <c r="H149">
        <v>1355.95</v>
      </c>
      <c r="I149">
        <v>0.27</v>
      </c>
      <c r="J149">
        <v>2.19</v>
      </c>
      <c r="K149">
        <v>0.59</v>
      </c>
      <c r="L149">
        <v>0.09</v>
      </c>
      <c r="M149">
        <v>4.43</v>
      </c>
      <c r="N149">
        <v>6.8000000000000005E-2</v>
      </c>
      <c r="O149">
        <v>0.02</v>
      </c>
      <c r="P149">
        <v>2730</v>
      </c>
      <c r="Q149">
        <v>2540</v>
      </c>
      <c r="U149">
        <v>0.104</v>
      </c>
      <c r="V149">
        <v>4.4999999999999998E-2</v>
      </c>
      <c r="AA149" t="s">
        <v>977</v>
      </c>
    </row>
    <row r="150" spans="1:27">
      <c r="A150" t="s">
        <v>40</v>
      </c>
      <c r="B150" t="s">
        <v>39</v>
      </c>
      <c r="C150" t="s">
        <v>335</v>
      </c>
      <c r="D150" t="s">
        <v>967</v>
      </c>
      <c r="E150" t="s">
        <v>968</v>
      </c>
      <c r="G150">
        <f t="shared" si="2"/>
        <v>4449.4865760000002</v>
      </c>
      <c r="H150">
        <v>1356.22</v>
      </c>
      <c r="I150">
        <v>0.39</v>
      </c>
      <c r="J150">
        <v>2.5099999999999998</v>
      </c>
      <c r="K150">
        <v>0.98</v>
      </c>
      <c r="L150">
        <v>2.42</v>
      </c>
      <c r="M150">
        <v>0.05</v>
      </c>
      <c r="N150">
        <v>6.5000000000000002E-2</v>
      </c>
      <c r="O150">
        <v>0.03</v>
      </c>
      <c r="P150">
        <v>2700</v>
      </c>
      <c r="Q150">
        <v>2530</v>
      </c>
      <c r="U150">
        <v>0.22700000000000001</v>
      </c>
      <c r="V150">
        <v>6.4000000000000001E-2</v>
      </c>
      <c r="AA150" t="s">
        <v>1001</v>
      </c>
    </row>
    <row r="151" spans="1:27">
      <c r="A151" t="s">
        <v>40</v>
      </c>
      <c r="B151" t="s">
        <v>39</v>
      </c>
      <c r="C151" t="s">
        <v>335</v>
      </c>
      <c r="D151" t="s">
        <v>967</v>
      </c>
      <c r="E151" t="s">
        <v>968</v>
      </c>
      <c r="G151">
        <f t="shared" si="2"/>
        <v>4450.7660880000003</v>
      </c>
      <c r="H151">
        <v>1356.61</v>
      </c>
      <c r="I151">
        <v>0.41</v>
      </c>
      <c r="N151">
        <v>2.3E-2</v>
      </c>
      <c r="O151">
        <v>0.01</v>
      </c>
      <c r="P151">
        <v>2700</v>
      </c>
      <c r="Q151">
        <v>2630</v>
      </c>
      <c r="U151">
        <v>0.28599999999999998</v>
      </c>
      <c r="V151">
        <v>0.06</v>
      </c>
      <c r="AA151" t="s">
        <v>1012</v>
      </c>
    </row>
    <row r="152" spans="1:27">
      <c r="A152" t="s">
        <v>40</v>
      </c>
      <c r="B152" t="s">
        <v>39</v>
      </c>
      <c r="C152" t="s">
        <v>335</v>
      </c>
      <c r="D152" t="s">
        <v>967</v>
      </c>
      <c r="E152" t="s">
        <v>968</v>
      </c>
      <c r="G152">
        <f t="shared" si="2"/>
        <v>4452.1112160000002</v>
      </c>
      <c r="H152">
        <v>1357.02</v>
      </c>
      <c r="I152">
        <v>0.31</v>
      </c>
      <c r="N152">
        <v>3.5000000000000003E-2</v>
      </c>
      <c r="O152">
        <v>0.01</v>
      </c>
      <c r="P152">
        <v>2710</v>
      </c>
      <c r="Q152">
        <v>2610</v>
      </c>
      <c r="U152">
        <v>0.192</v>
      </c>
      <c r="V152">
        <v>0.108</v>
      </c>
      <c r="AA152" t="s">
        <v>1013</v>
      </c>
    </row>
    <row r="153" spans="1:27">
      <c r="A153" t="s">
        <v>40</v>
      </c>
      <c r="B153" t="s">
        <v>39</v>
      </c>
      <c r="C153" t="s">
        <v>335</v>
      </c>
      <c r="D153" t="s">
        <v>967</v>
      </c>
      <c r="E153" t="s">
        <v>968</v>
      </c>
      <c r="G153">
        <f t="shared" si="2"/>
        <v>4453.1282639999999</v>
      </c>
      <c r="H153">
        <v>1357.33</v>
      </c>
      <c r="I153">
        <v>0.12</v>
      </c>
      <c r="J153">
        <v>0.03</v>
      </c>
      <c r="K153">
        <v>0</v>
      </c>
      <c r="N153">
        <v>3.5000000000000003E-2</v>
      </c>
      <c r="O153">
        <v>0</v>
      </c>
      <c r="P153">
        <v>2710</v>
      </c>
      <c r="Q153">
        <v>2620</v>
      </c>
      <c r="U153">
        <v>0.20599999999999999</v>
      </c>
      <c r="V153">
        <v>5.8000000000000003E-2</v>
      </c>
      <c r="AA153" t="s">
        <v>1012</v>
      </c>
    </row>
    <row r="154" spans="1:27">
      <c r="A154" t="s">
        <v>40</v>
      </c>
      <c r="B154" t="s">
        <v>39</v>
      </c>
      <c r="C154" t="s">
        <v>335</v>
      </c>
      <c r="D154" t="s">
        <v>971</v>
      </c>
      <c r="E154" t="s">
        <v>972</v>
      </c>
      <c r="G154">
        <f t="shared" si="2"/>
        <v>4453.52196</v>
      </c>
      <c r="H154">
        <v>1357.45</v>
      </c>
      <c r="I154">
        <v>0.16</v>
      </c>
      <c r="J154">
        <v>0.2</v>
      </c>
      <c r="K154">
        <v>0.03</v>
      </c>
      <c r="N154">
        <v>0.04</v>
      </c>
      <c r="O154">
        <v>0.01</v>
      </c>
      <c r="P154">
        <v>2690</v>
      </c>
      <c r="Q154">
        <v>2580</v>
      </c>
      <c r="U154">
        <v>0.55800000000000005</v>
      </c>
      <c r="V154">
        <v>0.20100000000000001</v>
      </c>
      <c r="AA154" t="s">
        <v>976</v>
      </c>
    </row>
    <row r="155" spans="1:27">
      <c r="A155" t="s">
        <v>40</v>
      </c>
      <c r="B155" t="s">
        <v>39</v>
      </c>
      <c r="C155" t="s">
        <v>335</v>
      </c>
      <c r="D155" t="s">
        <v>967</v>
      </c>
      <c r="E155" t="s">
        <v>968</v>
      </c>
      <c r="G155">
        <f t="shared" si="2"/>
        <v>4454.0468879999999</v>
      </c>
      <c r="H155">
        <v>1357.61</v>
      </c>
      <c r="I155">
        <v>0.21</v>
      </c>
      <c r="J155">
        <v>0.05</v>
      </c>
      <c r="K155">
        <v>0.01</v>
      </c>
      <c r="L155">
        <v>0.03</v>
      </c>
      <c r="M155">
        <v>0.01</v>
      </c>
      <c r="N155">
        <v>5.5E-2</v>
      </c>
      <c r="O155">
        <v>0.01</v>
      </c>
      <c r="P155">
        <v>2720</v>
      </c>
      <c r="Q155">
        <v>2570</v>
      </c>
      <c r="U155">
        <v>0.34100000000000003</v>
      </c>
      <c r="V155">
        <v>7.1999999999999995E-2</v>
      </c>
      <c r="AA155" t="s">
        <v>1014</v>
      </c>
    </row>
    <row r="156" spans="1:27">
      <c r="A156" t="s">
        <v>40</v>
      </c>
      <c r="B156" t="s">
        <v>39</v>
      </c>
      <c r="C156" t="s">
        <v>335</v>
      </c>
      <c r="D156" t="s">
        <v>967</v>
      </c>
      <c r="E156" t="s">
        <v>968</v>
      </c>
      <c r="G156">
        <f t="shared" si="2"/>
        <v>4454.7358560000002</v>
      </c>
      <c r="H156">
        <v>1357.82</v>
      </c>
      <c r="I156">
        <v>0.2</v>
      </c>
      <c r="J156">
        <v>0.1</v>
      </c>
      <c r="K156">
        <v>0.02</v>
      </c>
      <c r="L156">
        <v>7.0000000000000007E-2</v>
      </c>
      <c r="M156">
        <v>0.04</v>
      </c>
      <c r="N156">
        <v>6.2E-2</v>
      </c>
      <c r="O156">
        <v>0.01</v>
      </c>
      <c r="P156">
        <v>2720</v>
      </c>
      <c r="Q156">
        <v>2550</v>
      </c>
      <c r="U156">
        <v>0.21299999999999999</v>
      </c>
      <c r="V156">
        <v>4.4999999999999998E-2</v>
      </c>
      <c r="AA156" t="s">
        <v>346</v>
      </c>
    </row>
    <row r="157" spans="1:27">
      <c r="A157" t="s">
        <v>40</v>
      </c>
      <c r="B157" t="s">
        <v>39</v>
      </c>
      <c r="C157" t="s">
        <v>335</v>
      </c>
      <c r="D157" t="s">
        <v>967</v>
      </c>
      <c r="E157" t="s">
        <v>968</v>
      </c>
      <c r="G157">
        <f t="shared" si="2"/>
        <v>4455.3920159999998</v>
      </c>
      <c r="H157">
        <v>1358.02</v>
      </c>
      <c r="I157">
        <v>0.17</v>
      </c>
      <c r="J157">
        <v>0.1</v>
      </c>
      <c r="K157">
        <v>0.02</v>
      </c>
      <c r="L157">
        <v>0.09</v>
      </c>
      <c r="M157">
        <v>0.08</v>
      </c>
      <c r="N157">
        <v>5.8000000000000003E-2</v>
      </c>
      <c r="O157">
        <v>0.01</v>
      </c>
      <c r="P157">
        <v>2720</v>
      </c>
      <c r="Q157">
        <v>2560</v>
      </c>
      <c r="U157">
        <v>0.24199999999999999</v>
      </c>
      <c r="V157">
        <v>7.5999999999999998E-2</v>
      </c>
      <c r="AA157" t="s">
        <v>346</v>
      </c>
    </row>
    <row r="158" spans="1:27">
      <c r="A158" t="s">
        <v>40</v>
      </c>
      <c r="B158" t="s">
        <v>39</v>
      </c>
      <c r="C158" t="s">
        <v>335</v>
      </c>
      <c r="D158" t="s">
        <v>967</v>
      </c>
      <c r="E158" t="s">
        <v>968</v>
      </c>
      <c r="G158">
        <f t="shared" si="2"/>
        <v>4455.9497520000004</v>
      </c>
      <c r="H158">
        <v>1358.19</v>
      </c>
      <c r="I158">
        <v>0.32</v>
      </c>
      <c r="J158">
        <v>0.06</v>
      </c>
      <c r="K158">
        <v>0.02</v>
      </c>
      <c r="L158">
        <v>0.02</v>
      </c>
      <c r="M158">
        <v>0.02</v>
      </c>
      <c r="N158">
        <v>4.3999999999999997E-2</v>
      </c>
      <c r="O158">
        <v>0.01</v>
      </c>
      <c r="P158">
        <v>2720</v>
      </c>
      <c r="Q158">
        <v>2600</v>
      </c>
      <c r="U158">
        <v>0.16200000000000001</v>
      </c>
      <c r="V158">
        <v>6.9000000000000006E-2</v>
      </c>
      <c r="AA158" t="s">
        <v>1015</v>
      </c>
    </row>
    <row r="159" spans="1:27">
      <c r="A159" t="s">
        <v>40</v>
      </c>
      <c r="B159" t="s">
        <v>39</v>
      </c>
      <c r="C159" t="s">
        <v>335</v>
      </c>
      <c r="D159" t="s">
        <v>967</v>
      </c>
      <c r="E159" t="s">
        <v>968</v>
      </c>
      <c r="G159">
        <f t="shared" si="2"/>
        <v>4456.9996080000001</v>
      </c>
      <c r="H159">
        <v>1358.51</v>
      </c>
      <c r="I159">
        <v>0.53</v>
      </c>
      <c r="J159">
        <v>0.23</v>
      </c>
      <c r="K159">
        <v>0.12</v>
      </c>
      <c r="L159">
        <v>0.22</v>
      </c>
      <c r="M159">
        <v>0.01</v>
      </c>
      <c r="N159">
        <v>0.05</v>
      </c>
      <c r="O159">
        <v>0.03</v>
      </c>
      <c r="P159">
        <v>2700</v>
      </c>
      <c r="Q159">
        <v>2570</v>
      </c>
      <c r="U159">
        <v>0.35</v>
      </c>
      <c r="V159">
        <v>5.8999999999999997E-2</v>
      </c>
      <c r="AA159" t="s">
        <v>1008</v>
      </c>
    </row>
    <row r="160" spans="1:27">
      <c r="A160" t="s">
        <v>40</v>
      </c>
      <c r="B160" t="s">
        <v>39</v>
      </c>
      <c r="C160" t="s">
        <v>335</v>
      </c>
      <c r="D160" t="s">
        <v>971</v>
      </c>
      <c r="E160" t="s">
        <v>972</v>
      </c>
      <c r="G160">
        <f t="shared" si="2"/>
        <v>4458.7384320000001</v>
      </c>
      <c r="H160">
        <v>1359.04</v>
      </c>
      <c r="I160">
        <v>0.2</v>
      </c>
      <c r="J160">
        <v>0.15</v>
      </c>
      <c r="K160">
        <v>0.03</v>
      </c>
      <c r="N160">
        <v>4.5999999999999999E-2</v>
      </c>
      <c r="O160">
        <v>0.01</v>
      </c>
      <c r="P160">
        <v>2700</v>
      </c>
      <c r="Q160">
        <v>2570</v>
      </c>
      <c r="U160">
        <v>0.53600000000000003</v>
      </c>
      <c r="V160">
        <v>0.22500000000000001</v>
      </c>
      <c r="AA160" t="s">
        <v>1016</v>
      </c>
    </row>
    <row r="161" spans="1:27">
      <c r="A161" t="s">
        <v>40</v>
      </c>
      <c r="B161" t="s">
        <v>39</v>
      </c>
      <c r="C161" t="s">
        <v>335</v>
      </c>
      <c r="D161" t="s">
        <v>746</v>
      </c>
      <c r="E161" t="s">
        <v>34</v>
      </c>
      <c r="G161">
        <f t="shared" si="2"/>
        <v>4459.3945920000006</v>
      </c>
      <c r="H161">
        <v>1359.24</v>
      </c>
      <c r="I161">
        <v>0.06</v>
      </c>
      <c r="AA161" t="s">
        <v>1017</v>
      </c>
    </row>
    <row r="162" spans="1:27">
      <c r="A162" t="s">
        <v>40</v>
      </c>
      <c r="B162" t="s">
        <v>39</v>
      </c>
      <c r="C162" t="s">
        <v>335</v>
      </c>
      <c r="D162" t="s">
        <v>967</v>
      </c>
      <c r="E162" t="s">
        <v>968</v>
      </c>
      <c r="G162">
        <f t="shared" si="2"/>
        <v>4459.5914400000001</v>
      </c>
      <c r="H162">
        <v>1359.3</v>
      </c>
      <c r="I162">
        <v>0.3</v>
      </c>
      <c r="J162">
        <v>0.24</v>
      </c>
      <c r="K162">
        <v>7.0000000000000007E-2</v>
      </c>
      <c r="L162">
        <v>0.17</v>
      </c>
      <c r="M162">
        <v>7.0000000000000007E-2</v>
      </c>
      <c r="N162">
        <v>5.0999999999999997E-2</v>
      </c>
      <c r="O162">
        <v>0.02</v>
      </c>
      <c r="P162">
        <v>2700</v>
      </c>
      <c r="Q162">
        <v>2570</v>
      </c>
      <c r="U162">
        <v>0.28199999999999997</v>
      </c>
      <c r="V162">
        <v>6.7000000000000004E-2</v>
      </c>
      <c r="AA162" t="s">
        <v>1018</v>
      </c>
    </row>
    <row r="163" spans="1:27">
      <c r="A163" t="s">
        <v>40</v>
      </c>
      <c r="B163" t="s">
        <v>39</v>
      </c>
      <c r="C163" t="s">
        <v>335</v>
      </c>
      <c r="D163" t="s">
        <v>967</v>
      </c>
      <c r="E163" t="s">
        <v>968</v>
      </c>
      <c r="G163">
        <f t="shared" si="2"/>
        <v>4460.5756799999999</v>
      </c>
      <c r="H163">
        <v>1359.6</v>
      </c>
      <c r="I163">
        <v>1.05</v>
      </c>
      <c r="J163">
        <v>10000</v>
      </c>
      <c r="K163">
        <v>10500</v>
      </c>
      <c r="L163">
        <v>0.23</v>
      </c>
      <c r="M163">
        <v>10000</v>
      </c>
      <c r="N163">
        <v>9.8000000000000004E-2</v>
      </c>
      <c r="O163">
        <v>0.1</v>
      </c>
      <c r="P163">
        <v>2720</v>
      </c>
      <c r="Q163">
        <v>2460</v>
      </c>
      <c r="U163">
        <v>0.34599999999999997</v>
      </c>
      <c r="V163">
        <v>4.2000000000000003E-2</v>
      </c>
      <c r="AA163" t="s">
        <v>977</v>
      </c>
    </row>
    <row r="164" spans="1:27">
      <c r="A164" t="s">
        <v>40</v>
      </c>
      <c r="B164" t="s">
        <v>39</v>
      </c>
      <c r="C164" t="s">
        <v>335</v>
      </c>
      <c r="D164" t="s">
        <v>1019</v>
      </c>
      <c r="E164" t="s">
        <v>1020</v>
      </c>
      <c r="G164">
        <f t="shared" si="2"/>
        <v>4464.0205200000009</v>
      </c>
      <c r="H164">
        <v>1360.65</v>
      </c>
      <c r="I164">
        <v>0.35</v>
      </c>
      <c r="AA164" t="s">
        <v>1021</v>
      </c>
    </row>
    <row r="165" spans="1:27">
      <c r="A165" t="s">
        <v>40</v>
      </c>
      <c r="B165" t="s">
        <v>39</v>
      </c>
      <c r="C165" t="s">
        <v>352</v>
      </c>
      <c r="D165" t="s">
        <v>967</v>
      </c>
      <c r="E165" t="s">
        <v>968</v>
      </c>
      <c r="G165">
        <f t="shared" si="2"/>
        <v>4465.1688000000004</v>
      </c>
      <c r="H165">
        <v>1361</v>
      </c>
      <c r="I165">
        <v>0.26</v>
      </c>
      <c r="J165">
        <v>1.82</v>
      </c>
      <c r="K165">
        <v>0.47</v>
      </c>
      <c r="L165">
        <v>0.46</v>
      </c>
      <c r="M165">
        <v>0.15</v>
      </c>
      <c r="N165">
        <v>6.3E-2</v>
      </c>
      <c r="O165">
        <v>0.02</v>
      </c>
      <c r="P165">
        <v>2710</v>
      </c>
      <c r="Q165">
        <v>2540</v>
      </c>
      <c r="U165">
        <v>0.41899999999999998</v>
      </c>
      <c r="V165">
        <v>7.0000000000000007E-2</v>
      </c>
      <c r="AA165" t="s">
        <v>1022</v>
      </c>
    </row>
    <row r="166" spans="1:27">
      <c r="A166" t="s">
        <v>40</v>
      </c>
      <c r="B166" t="s">
        <v>39</v>
      </c>
      <c r="C166" t="s">
        <v>352</v>
      </c>
      <c r="D166" t="s">
        <v>971</v>
      </c>
      <c r="E166" t="s">
        <v>972</v>
      </c>
      <c r="G166">
        <f t="shared" si="2"/>
        <v>4466.0218080000004</v>
      </c>
      <c r="H166">
        <v>1361.26</v>
      </c>
      <c r="I166">
        <v>0.24</v>
      </c>
      <c r="J166">
        <v>0.12</v>
      </c>
      <c r="K166">
        <v>0.03</v>
      </c>
      <c r="N166">
        <v>7.0000000000000007E-2</v>
      </c>
      <c r="O166">
        <v>0.02</v>
      </c>
      <c r="P166">
        <v>2710</v>
      </c>
      <c r="Q166">
        <v>2520</v>
      </c>
      <c r="U166">
        <v>0.39800000000000002</v>
      </c>
      <c r="V166">
        <v>6.0999999999999999E-2</v>
      </c>
      <c r="AA166" t="s">
        <v>1015</v>
      </c>
    </row>
    <row r="167" spans="1:27">
      <c r="A167" t="s">
        <v>40</v>
      </c>
      <c r="B167" t="s">
        <v>39</v>
      </c>
      <c r="C167" t="s">
        <v>352</v>
      </c>
      <c r="D167" t="s">
        <v>967</v>
      </c>
      <c r="E167" t="s">
        <v>968</v>
      </c>
      <c r="G167">
        <f t="shared" si="2"/>
        <v>4466.8092000000006</v>
      </c>
      <c r="H167">
        <v>1361.5</v>
      </c>
      <c r="I167">
        <v>0.18</v>
      </c>
      <c r="J167">
        <v>0.05</v>
      </c>
      <c r="K167">
        <v>0.01</v>
      </c>
      <c r="L167">
        <v>0.02</v>
      </c>
      <c r="N167">
        <v>5.8999999999999997E-2</v>
      </c>
      <c r="O167">
        <v>0.01</v>
      </c>
      <c r="P167">
        <v>2690</v>
      </c>
      <c r="Q167">
        <v>2530</v>
      </c>
      <c r="U167">
        <v>9.9000000000000005E-2</v>
      </c>
      <c r="V167">
        <v>4.2000000000000003E-2</v>
      </c>
      <c r="AA167" t="s">
        <v>346</v>
      </c>
    </row>
    <row r="168" spans="1:27">
      <c r="A168" t="s">
        <v>40</v>
      </c>
      <c r="B168" t="s">
        <v>39</v>
      </c>
      <c r="C168" t="s">
        <v>352</v>
      </c>
      <c r="D168" t="s">
        <v>967</v>
      </c>
      <c r="E168" t="s">
        <v>968</v>
      </c>
      <c r="G168">
        <f t="shared" si="2"/>
        <v>4467.3997440000003</v>
      </c>
      <c r="H168">
        <v>1361.68</v>
      </c>
      <c r="I168">
        <v>0.22</v>
      </c>
      <c r="J168">
        <v>0.17</v>
      </c>
      <c r="K168">
        <v>0.04</v>
      </c>
      <c r="L168">
        <v>0.14000000000000001</v>
      </c>
      <c r="M168">
        <v>0.01</v>
      </c>
      <c r="N168">
        <v>7.5999999999999998E-2</v>
      </c>
      <c r="O168">
        <v>0.02</v>
      </c>
      <c r="P168">
        <v>2720</v>
      </c>
      <c r="Q168">
        <v>2520</v>
      </c>
      <c r="V168">
        <v>8.7999999999999995E-2</v>
      </c>
      <c r="AA168" t="s">
        <v>1018</v>
      </c>
    </row>
    <row r="169" spans="1:27">
      <c r="A169" t="s">
        <v>40</v>
      </c>
      <c r="B169" t="s">
        <v>39</v>
      </c>
      <c r="C169" t="s">
        <v>352</v>
      </c>
      <c r="D169" t="s">
        <v>967</v>
      </c>
      <c r="E169" t="s">
        <v>968</v>
      </c>
      <c r="G169">
        <f t="shared" si="2"/>
        <v>4468.1215200000006</v>
      </c>
      <c r="H169">
        <v>1361.9</v>
      </c>
      <c r="I169">
        <v>0.24</v>
      </c>
      <c r="J169">
        <v>0.05</v>
      </c>
      <c r="K169">
        <v>0.01</v>
      </c>
      <c r="L169">
        <v>0.02</v>
      </c>
      <c r="N169">
        <v>6.2E-2</v>
      </c>
      <c r="O169">
        <v>0.01</v>
      </c>
      <c r="P169">
        <v>2700</v>
      </c>
      <c r="Q169">
        <v>2530</v>
      </c>
      <c r="U169">
        <v>0.52600000000000002</v>
      </c>
      <c r="V169">
        <v>4.1000000000000002E-2</v>
      </c>
      <c r="AA169" t="s">
        <v>346</v>
      </c>
    </row>
    <row r="170" spans="1:27">
      <c r="A170" t="s">
        <v>40</v>
      </c>
      <c r="B170" t="s">
        <v>39</v>
      </c>
      <c r="C170" t="s">
        <v>352</v>
      </c>
      <c r="D170" t="s">
        <v>971</v>
      </c>
      <c r="E170" t="s">
        <v>972</v>
      </c>
      <c r="G170">
        <f t="shared" si="2"/>
        <v>4468.9089120000008</v>
      </c>
      <c r="H170">
        <v>1362.14</v>
      </c>
      <c r="I170">
        <v>0.16</v>
      </c>
      <c r="J170">
        <v>0.19</v>
      </c>
      <c r="K170">
        <v>0.03</v>
      </c>
      <c r="N170">
        <v>0.08</v>
      </c>
      <c r="O170">
        <v>0.01</v>
      </c>
      <c r="P170">
        <v>2710</v>
      </c>
      <c r="Q170">
        <v>2490</v>
      </c>
      <c r="U170">
        <v>0.16400000000000001</v>
      </c>
      <c r="V170">
        <v>0.16600000000000001</v>
      </c>
      <c r="AA170" t="s">
        <v>346</v>
      </c>
    </row>
    <row r="171" spans="1:27">
      <c r="A171" t="s">
        <v>40</v>
      </c>
      <c r="B171" t="s">
        <v>39</v>
      </c>
      <c r="C171" t="s">
        <v>352</v>
      </c>
      <c r="D171" t="s">
        <v>967</v>
      </c>
      <c r="E171" t="s">
        <v>968</v>
      </c>
      <c r="G171">
        <f t="shared" si="2"/>
        <v>4469.4338399999997</v>
      </c>
      <c r="H171">
        <v>1362.3</v>
      </c>
      <c r="I171">
        <v>0.23</v>
      </c>
      <c r="J171">
        <v>0.1</v>
      </c>
      <c r="K171">
        <v>0.02</v>
      </c>
      <c r="L171">
        <v>0.08</v>
      </c>
      <c r="N171">
        <v>6.3E-2</v>
      </c>
      <c r="O171">
        <v>0.01</v>
      </c>
      <c r="P171">
        <v>2720</v>
      </c>
      <c r="Q171">
        <v>2550</v>
      </c>
      <c r="U171">
        <v>0.35299999999999998</v>
      </c>
      <c r="V171">
        <v>3.7999999999999999E-2</v>
      </c>
      <c r="AA171" t="s">
        <v>976</v>
      </c>
    </row>
    <row r="172" spans="1:27">
      <c r="A172" t="s">
        <v>40</v>
      </c>
      <c r="B172" t="s">
        <v>39</v>
      </c>
      <c r="C172" t="s">
        <v>352</v>
      </c>
      <c r="D172" t="s">
        <v>967</v>
      </c>
      <c r="E172" t="s">
        <v>968</v>
      </c>
      <c r="G172">
        <f t="shared" si="2"/>
        <v>4470.1884239999999</v>
      </c>
      <c r="H172">
        <v>1362.53</v>
      </c>
      <c r="I172">
        <v>0.2</v>
      </c>
      <c r="J172">
        <v>0.28000000000000003</v>
      </c>
      <c r="K172">
        <v>0.06</v>
      </c>
      <c r="L172">
        <v>0.06</v>
      </c>
      <c r="N172">
        <v>3.6999999999999998E-2</v>
      </c>
      <c r="O172">
        <v>0.01</v>
      </c>
      <c r="P172">
        <v>2700</v>
      </c>
      <c r="Q172">
        <v>2600</v>
      </c>
      <c r="U172">
        <v>0</v>
      </c>
      <c r="V172">
        <v>0.13900000000000001</v>
      </c>
      <c r="AA172" t="s">
        <v>1023</v>
      </c>
    </row>
    <row r="173" spans="1:27">
      <c r="A173" t="s">
        <v>40</v>
      </c>
      <c r="B173" t="s">
        <v>39</v>
      </c>
      <c r="C173" t="s">
        <v>352</v>
      </c>
      <c r="D173" t="s">
        <v>967</v>
      </c>
      <c r="E173" t="s">
        <v>968</v>
      </c>
      <c r="G173">
        <f t="shared" si="2"/>
        <v>4470.8445840000004</v>
      </c>
      <c r="H173">
        <v>1362.73</v>
      </c>
      <c r="I173">
        <v>0.19</v>
      </c>
      <c r="J173">
        <v>0.31</v>
      </c>
      <c r="K173">
        <v>0.06</v>
      </c>
      <c r="L173">
        <v>0.22</v>
      </c>
      <c r="N173">
        <v>3.3000000000000002E-2</v>
      </c>
      <c r="O173">
        <v>0.01</v>
      </c>
      <c r="P173">
        <v>2710</v>
      </c>
      <c r="Q173">
        <v>2620</v>
      </c>
      <c r="U173">
        <v>0.41199999999999998</v>
      </c>
      <c r="V173">
        <v>9.0999999999999998E-2</v>
      </c>
      <c r="AA173" t="s">
        <v>1024</v>
      </c>
    </row>
    <row r="174" spans="1:27">
      <c r="A174" t="s">
        <v>40</v>
      </c>
      <c r="B174" t="s">
        <v>39</v>
      </c>
      <c r="C174" t="s">
        <v>352</v>
      </c>
      <c r="D174" t="s">
        <v>967</v>
      </c>
      <c r="E174" t="s">
        <v>968</v>
      </c>
      <c r="G174">
        <f t="shared" si="2"/>
        <v>4471.467936</v>
      </c>
      <c r="H174">
        <v>1362.92</v>
      </c>
      <c r="I174">
        <v>0.19</v>
      </c>
      <c r="N174">
        <v>1.0999999999999999E-2</v>
      </c>
      <c r="O174">
        <v>0</v>
      </c>
      <c r="P174">
        <v>2710</v>
      </c>
      <c r="Q174">
        <v>2680</v>
      </c>
      <c r="U174">
        <v>0</v>
      </c>
      <c r="V174">
        <v>0.23200000000000001</v>
      </c>
      <c r="AA174" t="s">
        <v>973</v>
      </c>
    </row>
    <row r="175" spans="1:27">
      <c r="A175" t="s">
        <v>40</v>
      </c>
      <c r="B175" t="s">
        <v>39</v>
      </c>
      <c r="C175" t="s">
        <v>352</v>
      </c>
      <c r="D175" t="s">
        <v>746</v>
      </c>
      <c r="E175" t="s">
        <v>34</v>
      </c>
      <c r="G175">
        <f t="shared" si="2"/>
        <v>4472.0912879999996</v>
      </c>
      <c r="H175">
        <v>1363.11</v>
      </c>
      <c r="I175">
        <v>0.54</v>
      </c>
      <c r="AA175" t="s">
        <v>1017</v>
      </c>
    </row>
    <row r="176" spans="1:27">
      <c r="A176" t="s">
        <v>40</v>
      </c>
      <c r="B176" t="s">
        <v>39</v>
      </c>
      <c r="C176" t="s">
        <v>352</v>
      </c>
      <c r="D176" t="s">
        <v>967</v>
      </c>
      <c r="E176" t="s">
        <v>968</v>
      </c>
      <c r="G176">
        <f t="shared" si="2"/>
        <v>4473.8629200000005</v>
      </c>
      <c r="H176">
        <v>1363.65</v>
      </c>
      <c r="I176">
        <v>0.25</v>
      </c>
      <c r="J176">
        <v>0.13</v>
      </c>
      <c r="K176">
        <v>0.03</v>
      </c>
      <c r="L176">
        <v>0.11</v>
      </c>
      <c r="M176">
        <v>0.04</v>
      </c>
      <c r="N176">
        <v>3.5999999999999997E-2</v>
      </c>
      <c r="O176">
        <v>0.01</v>
      </c>
      <c r="P176">
        <v>2710</v>
      </c>
      <c r="Q176">
        <v>2610</v>
      </c>
      <c r="U176">
        <v>0.222</v>
      </c>
      <c r="V176">
        <v>7.6999999999999999E-2</v>
      </c>
      <c r="AA176" t="s">
        <v>1025</v>
      </c>
    </row>
    <row r="177" spans="1:27">
      <c r="A177" t="s">
        <v>40</v>
      </c>
      <c r="B177" t="s">
        <v>39</v>
      </c>
      <c r="C177" t="s">
        <v>352</v>
      </c>
      <c r="D177" t="s">
        <v>967</v>
      </c>
      <c r="E177" t="s">
        <v>968</v>
      </c>
      <c r="G177">
        <f t="shared" si="2"/>
        <v>4474.6831200000006</v>
      </c>
      <c r="H177">
        <v>1363.9</v>
      </c>
      <c r="I177">
        <v>0.27</v>
      </c>
      <c r="J177">
        <v>0.16</v>
      </c>
      <c r="K177">
        <v>0.04</v>
      </c>
      <c r="L177">
        <v>0.16</v>
      </c>
      <c r="M177">
        <v>0.13</v>
      </c>
      <c r="N177">
        <v>6.4000000000000001E-2</v>
      </c>
      <c r="O177">
        <v>0.02</v>
      </c>
      <c r="P177">
        <v>2730</v>
      </c>
      <c r="Q177">
        <v>2560</v>
      </c>
      <c r="U177">
        <v>0.13900000000000001</v>
      </c>
      <c r="V177">
        <v>0.03</v>
      </c>
      <c r="AA177" t="s">
        <v>346</v>
      </c>
    </row>
    <row r="178" spans="1:27">
      <c r="A178" t="s">
        <v>40</v>
      </c>
      <c r="B178" t="s">
        <v>39</v>
      </c>
      <c r="C178" t="s">
        <v>352</v>
      </c>
      <c r="D178" t="s">
        <v>971</v>
      </c>
      <c r="E178" t="s">
        <v>972</v>
      </c>
      <c r="G178">
        <f t="shared" si="2"/>
        <v>4475.5689360000006</v>
      </c>
      <c r="H178">
        <v>1364.17</v>
      </c>
      <c r="I178">
        <v>0.39</v>
      </c>
      <c r="J178">
        <v>0.12</v>
      </c>
      <c r="K178">
        <v>0.05</v>
      </c>
      <c r="N178">
        <v>8.5000000000000006E-2</v>
      </c>
      <c r="O178">
        <v>0.03</v>
      </c>
      <c r="P178">
        <v>2710</v>
      </c>
      <c r="Q178">
        <v>2480</v>
      </c>
      <c r="U178">
        <v>0.378</v>
      </c>
      <c r="V178">
        <v>0.18099999999999999</v>
      </c>
      <c r="AA178" t="s">
        <v>1015</v>
      </c>
    </row>
    <row r="179" spans="1:27">
      <c r="A179" t="s">
        <v>40</v>
      </c>
      <c r="B179" t="s">
        <v>39</v>
      </c>
      <c r="C179" t="s">
        <v>352</v>
      </c>
      <c r="D179" t="s">
        <v>967</v>
      </c>
      <c r="E179" t="s">
        <v>968</v>
      </c>
      <c r="G179">
        <f t="shared" si="2"/>
        <v>4476.8484479999997</v>
      </c>
      <c r="H179">
        <v>1364.56</v>
      </c>
      <c r="I179">
        <v>0.24</v>
      </c>
      <c r="J179">
        <v>0.46</v>
      </c>
      <c r="K179">
        <v>0.11</v>
      </c>
      <c r="L179">
        <v>0.2</v>
      </c>
      <c r="M179">
        <v>0.42</v>
      </c>
      <c r="N179">
        <v>8.2000000000000003E-2</v>
      </c>
      <c r="O179">
        <v>0.02</v>
      </c>
      <c r="P179">
        <v>2720</v>
      </c>
      <c r="Q179">
        <v>2490</v>
      </c>
      <c r="U179">
        <v>0.25</v>
      </c>
      <c r="V179">
        <v>2.4E-2</v>
      </c>
      <c r="AA179" t="s">
        <v>977</v>
      </c>
    </row>
    <row r="180" spans="1:27">
      <c r="A180" t="s">
        <v>40</v>
      </c>
      <c r="B180" t="s">
        <v>39</v>
      </c>
      <c r="C180" t="s">
        <v>352</v>
      </c>
      <c r="D180" t="s">
        <v>967</v>
      </c>
      <c r="E180" t="s">
        <v>968</v>
      </c>
      <c r="G180">
        <f t="shared" si="2"/>
        <v>4477.6358399999999</v>
      </c>
      <c r="H180">
        <v>1364.8</v>
      </c>
      <c r="I180">
        <v>0.28000000000000003</v>
      </c>
      <c r="J180">
        <v>0.38</v>
      </c>
      <c r="K180">
        <v>0.11</v>
      </c>
      <c r="L180">
        <v>0.37</v>
      </c>
      <c r="M180">
        <v>0.02</v>
      </c>
      <c r="N180">
        <v>8.5999999999999993E-2</v>
      </c>
      <c r="O180">
        <v>0.02</v>
      </c>
      <c r="P180">
        <v>2720</v>
      </c>
      <c r="Q180">
        <v>2490</v>
      </c>
      <c r="U180">
        <v>0.09</v>
      </c>
      <c r="V180">
        <v>0.02</v>
      </c>
      <c r="AA180" t="s">
        <v>1014</v>
      </c>
    </row>
    <row r="181" spans="1:27">
      <c r="A181" t="s">
        <v>40</v>
      </c>
      <c r="B181" t="s">
        <v>39</v>
      </c>
      <c r="C181" t="s">
        <v>352</v>
      </c>
      <c r="D181" t="s">
        <v>967</v>
      </c>
      <c r="E181" t="s">
        <v>968</v>
      </c>
      <c r="G181">
        <f t="shared" si="2"/>
        <v>4478.5544639999998</v>
      </c>
      <c r="H181">
        <v>1365.08</v>
      </c>
      <c r="I181">
        <v>0.27</v>
      </c>
      <c r="J181">
        <v>0.74</v>
      </c>
      <c r="K181">
        <v>0.2</v>
      </c>
      <c r="L181">
        <v>0.61</v>
      </c>
      <c r="M181">
        <v>0.01</v>
      </c>
      <c r="N181">
        <v>9.5000000000000001E-2</v>
      </c>
      <c r="O181">
        <v>0.03</v>
      </c>
      <c r="P181">
        <v>2730</v>
      </c>
      <c r="Q181">
        <v>2470</v>
      </c>
      <c r="U181">
        <v>0.16300000000000001</v>
      </c>
      <c r="V181">
        <v>2.8000000000000001E-2</v>
      </c>
      <c r="AA181" t="s">
        <v>346</v>
      </c>
    </row>
    <row r="182" spans="1:27">
      <c r="A182" t="s">
        <v>40</v>
      </c>
      <c r="B182" t="s">
        <v>39</v>
      </c>
      <c r="C182" t="s">
        <v>352</v>
      </c>
      <c r="D182" t="s">
        <v>967</v>
      </c>
      <c r="E182" t="s">
        <v>968</v>
      </c>
      <c r="G182">
        <f t="shared" si="2"/>
        <v>4479.4402799999998</v>
      </c>
      <c r="H182">
        <v>1365.35</v>
      </c>
      <c r="I182">
        <v>0.31</v>
      </c>
      <c r="N182">
        <v>4.5999999999999999E-2</v>
      </c>
      <c r="O182">
        <v>0.01</v>
      </c>
      <c r="P182">
        <v>2720</v>
      </c>
      <c r="Q182">
        <v>2590</v>
      </c>
      <c r="U182">
        <v>0</v>
      </c>
      <c r="V182">
        <v>9.0999999999999998E-2</v>
      </c>
      <c r="AA182" t="s">
        <v>998</v>
      </c>
    </row>
    <row r="183" spans="1:27">
      <c r="A183" t="s">
        <v>40</v>
      </c>
      <c r="B183" t="s">
        <v>39</v>
      </c>
      <c r="C183" t="s">
        <v>352</v>
      </c>
      <c r="D183" t="s">
        <v>967</v>
      </c>
      <c r="E183" t="s">
        <v>968</v>
      </c>
      <c r="G183">
        <f t="shared" si="2"/>
        <v>4480.4573280000004</v>
      </c>
      <c r="H183">
        <v>1365.66</v>
      </c>
      <c r="I183">
        <v>0.33</v>
      </c>
      <c r="J183">
        <v>0.86</v>
      </c>
      <c r="K183">
        <v>0.28000000000000003</v>
      </c>
      <c r="L183">
        <v>0.03</v>
      </c>
      <c r="M183">
        <v>0.02</v>
      </c>
      <c r="N183">
        <v>4.9000000000000002E-2</v>
      </c>
      <c r="O183">
        <v>0.02</v>
      </c>
      <c r="P183">
        <v>2710</v>
      </c>
      <c r="Q183">
        <v>2580</v>
      </c>
      <c r="U183">
        <v>0.439</v>
      </c>
      <c r="V183">
        <v>3.6999999999999998E-2</v>
      </c>
      <c r="AA183" t="s">
        <v>346</v>
      </c>
    </row>
    <row r="184" spans="1:27">
      <c r="A184" t="s">
        <v>40</v>
      </c>
      <c r="B184" t="s">
        <v>39</v>
      </c>
      <c r="C184" t="s">
        <v>352</v>
      </c>
      <c r="D184" t="s">
        <v>967</v>
      </c>
      <c r="E184" t="s">
        <v>968</v>
      </c>
      <c r="G184">
        <f t="shared" si="2"/>
        <v>4481.539992</v>
      </c>
      <c r="H184">
        <v>1365.99</v>
      </c>
      <c r="I184">
        <v>0.23</v>
      </c>
      <c r="J184">
        <v>0.25</v>
      </c>
      <c r="K184">
        <v>0.06</v>
      </c>
      <c r="L184">
        <v>0.15</v>
      </c>
      <c r="M184">
        <v>0.01</v>
      </c>
      <c r="N184">
        <v>7.0999999999999994E-2</v>
      </c>
      <c r="O184">
        <v>0.02</v>
      </c>
      <c r="P184">
        <v>2720</v>
      </c>
      <c r="Q184">
        <v>2520</v>
      </c>
      <c r="U184">
        <v>0</v>
      </c>
      <c r="V184">
        <v>5.5E-2</v>
      </c>
      <c r="AA184" t="s">
        <v>1018</v>
      </c>
    </row>
    <row r="185" spans="1:27">
      <c r="A185" t="s">
        <v>40</v>
      </c>
      <c r="B185" t="s">
        <v>39</v>
      </c>
      <c r="C185" t="s">
        <v>352</v>
      </c>
      <c r="D185" t="s">
        <v>971</v>
      </c>
      <c r="E185" t="s">
        <v>972</v>
      </c>
      <c r="G185">
        <f t="shared" si="2"/>
        <v>4482.2945760000002</v>
      </c>
      <c r="H185">
        <v>1366.22</v>
      </c>
      <c r="I185">
        <v>0.08</v>
      </c>
      <c r="J185">
        <v>0.21</v>
      </c>
      <c r="K185">
        <v>0.02</v>
      </c>
      <c r="N185">
        <v>6.0999999999999999E-2</v>
      </c>
      <c r="O185">
        <v>0</v>
      </c>
      <c r="P185">
        <v>2700</v>
      </c>
      <c r="Q185">
        <v>2540</v>
      </c>
      <c r="U185">
        <v>0.38300000000000001</v>
      </c>
      <c r="V185">
        <v>0.03</v>
      </c>
      <c r="AA185" t="s">
        <v>1012</v>
      </c>
    </row>
    <row r="186" spans="1:27">
      <c r="A186" t="s">
        <v>40</v>
      </c>
      <c r="B186" t="s">
        <v>39</v>
      </c>
      <c r="C186" t="s">
        <v>352</v>
      </c>
      <c r="D186" t="s">
        <v>967</v>
      </c>
      <c r="E186" t="s">
        <v>968</v>
      </c>
      <c r="G186">
        <f t="shared" si="2"/>
        <v>4482.5570399999997</v>
      </c>
      <c r="H186">
        <v>1366.3</v>
      </c>
      <c r="I186">
        <v>0.23</v>
      </c>
      <c r="J186">
        <v>0.19</v>
      </c>
      <c r="K186">
        <v>0.04</v>
      </c>
      <c r="L186">
        <v>0.15</v>
      </c>
      <c r="M186">
        <v>0.04</v>
      </c>
      <c r="N186">
        <v>6.2E-2</v>
      </c>
      <c r="O186">
        <v>0.01</v>
      </c>
      <c r="P186">
        <v>2720</v>
      </c>
      <c r="Q186">
        <v>2550</v>
      </c>
      <c r="U186">
        <v>0</v>
      </c>
      <c r="V186">
        <v>6.4000000000000001E-2</v>
      </c>
      <c r="AA186" t="s">
        <v>1018</v>
      </c>
    </row>
    <row r="187" spans="1:27">
      <c r="A187" t="s">
        <v>40</v>
      </c>
      <c r="B187" t="s">
        <v>39</v>
      </c>
      <c r="C187" t="s">
        <v>352</v>
      </c>
      <c r="D187" t="s">
        <v>967</v>
      </c>
      <c r="E187" t="s">
        <v>968</v>
      </c>
      <c r="G187">
        <f t="shared" si="2"/>
        <v>4483.3116239999999</v>
      </c>
      <c r="H187">
        <v>1366.53</v>
      </c>
      <c r="I187">
        <v>0.17</v>
      </c>
      <c r="J187">
        <v>0.49</v>
      </c>
      <c r="K187">
        <v>0.08</v>
      </c>
      <c r="L187">
        <v>0.33</v>
      </c>
      <c r="M187">
        <v>0.05</v>
      </c>
      <c r="N187">
        <v>7.4999999999999997E-2</v>
      </c>
      <c r="O187">
        <v>0.01</v>
      </c>
      <c r="P187">
        <v>2730</v>
      </c>
      <c r="Q187">
        <v>2520</v>
      </c>
      <c r="U187">
        <v>0.192</v>
      </c>
      <c r="V187">
        <v>2.8000000000000001E-2</v>
      </c>
      <c r="AA187" t="s">
        <v>346</v>
      </c>
    </row>
    <row r="188" spans="1:27">
      <c r="A188" t="s">
        <v>40</v>
      </c>
      <c r="B188" t="s">
        <v>39</v>
      </c>
      <c r="C188" t="s">
        <v>352</v>
      </c>
      <c r="D188" t="s">
        <v>967</v>
      </c>
      <c r="E188" t="s">
        <v>968</v>
      </c>
      <c r="G188">
        <f t="shared" si="2"/>
        <v>4483.8693600000006</v>
      </c>
      <c r="H188">
        <v>1366.7</v>
      </c>
      <c r="I188">
        <v>0.15</v>
      </c>
      <c r="J188">
        <v>0.42</v>
      </c>
      <c r="K188">
        <v>0.06</v>
      </c>
      <c r="L188">
        <v>0.17</v>
      </c>
      <c r="N188">
        <v>3.3000000000000002E-2</v>
      </c>
      <c r="O188">
        <v>0</v>
      </c>
      <c r="P188">
        <v>2710</v>
      </c>
      <c r="Q188">
        <v>2620</v>
      </c>
      <c r="U188">
        <v>0.36299999999999999</v>
      </c>
      <c r="V188">
        <v>5.1999999999999998E-2</v>
      </c>
      <c r="AA188" t="s">
        <v>1026</v>
      </c>
    </row>
    <row r="189" spans="1:27">
      <c r="A189" t="s">
        <v>40</v>
      </c>
      <c r="B189" t="s">
        <v>39</v>
      </c>
      <c r="C189" t="s">
        <v>352</v>
      </c>
      <c r="D189" t="s">
        <v>967</v>
      </c>
      <c r="E189" t="s">
        <v>968</v>
      </c>
      <c r="G189">
        <f t="shared" si="2"/>
        <v>4484.3614799999996</v>
      </c>
      <c r="H189">
        <v>1366.85</v>
      </c>
      <c r="I189">
        <v>0.13</v>
      </c>
      <c r="J189">
        <v>2.11</v>
      </c>
      <c r="K189">
        <v>0.27</v>
      </c>
      <c r="L189">
        <v>0.15</v>
      </c>
      <c r="M189">
        <v>0.65</v>
      </c>
      <c r="N189">
        <v>4.4999999999999998E-2</v>
      </c>
      <c r="O189">
        <v>0.01</v>
      </c>
      <c r="P189">
        <v>2710</v>
      </c>
      <c r="Q189">
        <v>2590</v>
      </c>
      <c r="U189">
        <v>0.34699999999999998</v>
      </c>
      <c r="V189">
        <v>6.0999999999999999E-2</v>
      </c>
      <c r="AA189" t="s">
        <v>977</v>
      </c>
    </row>
    <row r="190" spans="1:27">
      <c r="A190" t="s">
        <v>40</v>
      </c>
      <c r="B190" t="s">
        <v>39</v>
      </c>
      <c r="C190" t="s">
        <v>352</v>
      </c>
      <c r="D190" t="s">
        <v>967</v>
      </c>
      <c r="E190" t="s">
        <v>968</v>
      </c>
      <c r="G190">
        <f t="shared" si="2"/>
        <v>4484.7879840000005</v>
      </c>
      <c r="H190">
        <v>1366.98</v>
      </c>
      <c r="I190">
        <v>0.24</v>
      </c>
      <c r="J190">
        <v>0.65</v>
      </c>
      <c r="K190">
        <v>0.16</v>
      </c>
      <c r="L190">
        <v>0.19</v>
      </c>
      <c r="N190">
        <v>4.7E-2</v>
      </c>
      <c r="O190">
        <v>0.01</v>
      </c>
      <c r="P190">
        <v>2710</v>
      </c>
      <c r="Q190">
        <v>2580</v>
      </c>
      <c r="U190">
        <v>0.22700000000000001</v>
      </c>
      <c r="V190">
        <v>0.05</v>
      </c>
      <c r="AA190" t="s">
        <v>1026</v>
      </c>
    </row>
    <row r="191" spans="1:27">
      <c r="A191" t="s">
        <v>40</v>
      </c>
      <c r="B191" t="s">
        <v>39</v>
      </c>
      <c r="C191" t="s">
        <v>352</v>
      </c>
      <c r="D191" t="s">
        <v>967</v>
      </c>
      <c r="E191" t="s">
        <v>968</v>
      </c>
      <c r="G191">
        <f t="shared" si="2"/>
        <v>4485.5753760000007</v>
      </c>
      <c r="H191">
        <v>1367.22</v>
      </c>
      <c r="I191">
        <v>0.2</v>
      </c>
      <c r="J191">
        <v>3.02</v>
      </c>
      <c r="K191">
        <v>0.6</v>
      </c>
      <c r="L191">
        <v>0.16</v>
      </c>
      <c r="M191">
        <v>0.08</v>
      </c>
      <c r="N191">
        <v>4.2999999999999997E-2</v>
      </c>
      <c r="O191">
        <v>0.01</v>
      </c>
      <c r="P191">
        <v>2710</v>
      </c>
      <c r="Q191">
        <v>2590</v>
      </c>
      <c r="U191">
        <v>0.19800000000000001</v>
      </c>
      <c r="V191">
        <v>0.10299999999999999</v>
      </c>
      <c r="AA191" t="s">
        <v>1027</v>
      </c>
    </row>
    <row r="192" spans="1:27">
      <c r="A192" t="s">
        <v>40</v>
      </c>
      <c r="B192" t="s">
        <v>39</v>
      </c>
      <c r="C192" t="s">
        <v>352</v>
      </c>
      <c r="D192" t="s">
        <v>967</v>
      </c>
      <c r="E192" t="s">
        <v>968</v>
      </c>
      <c r="G192">
        <f t="shared" si="2"/>
        <v>4486.2315360000002</v>
      </c>
      <c r="H192">
        <v>1367.42</v>
      </c>
      <c r="I192">
        <v>0.2</v>
      </c>
      <c r="J192">
        <v>0.19</v>
      </c>
      <c r="K192">
        <v>0.04</v>
      </c>
      <c r="L192">
        <v>0.04</v>
      </c>
      <c r="M192">
        <v>0.17</v>
      </c>
      <c r="N192">
        <v>6.6000000000000003E-2</v>
      </c>
      <c r="O192">
        <v>0.01</v>
      </c>
      <c r="P192">
        <v>2720</v>
      </c>
      <c r="Q192">
        <v>2540</v>
      </c>
      <c r="U192">
        <v>0.23699999999999999</v>
      </c>
      <c r="V192">
        <v>2.1999999999999999E-2</v>
      </c>
      <c r="AA192" t="s">
        <v>977</v>
      </c>
    </row>
    <row r="193" spans="1:30">
      <c r="A193" t="s">
        <v>40</v>
      </c>
      <c r="B193" t="s">
        <v>39</v>
      </c>
      <c r="C193" t="s">
        <v>352</v>
      </c>
      <c r="D193" t="s">
        <v>967</v>
      </c>
      <c r="E193" t="s">
        <v>968</v>
      </c>
      <c r="G193">
        <f t="shared" si="2"/>
        <v>4486.8876959999998</v>
      </c>
      <c r="H193">
        <v>1367.62</v>
      </c>
      <c r="I193">
        <v>0.33</v>
      </c>
      <c r="J193">
        <v>3.56</v>
      </c>
      <c r="K193">
        <v>1.17</v>
      </c>
      <c r="L193">
        <v>0.19</v>
      </c>
      <c r="M193">
        <v>1.27</v>
      </c>
      <c r="N193">
        <v>7.4999999999999997E-2</v>
      </c>
      <c r="O193">
        <v>0.02</v>
      </c>
      <c r="P193">
        <v>2720</v>
      </c>
      <c r="Q193">
        <v>2510</v>
      </c>
      <c r="U193">
        <v>0.129</v>
      </c>
      <c r="V193">
        <v>2.8000000000000001E-2</v>
      </c>
      <c r="AA193" t="s">
        <v>977</v>
      </c>
    </row>
    <row r="194" spans="1:30">
      <c r="A194" t="s">
        <v>40</v>
      </c>
      <c r="B194" t="s">
        <v>39</v>
      </c>
      <c r="C194" t="s">
        <v>352</v>
      </c>
      <c r="D194" t="s">
        <v>967</v>
      </c>
      <c r="E194" t="s">
        <v>968</v>
      </c>
      <c r="G194">
        <f t="shared" si="2"/>
        <v>4487.9703600000003</v>
      </c>
      <c r="H194">
        <v>1367.95</v>
      </c>
      <c r="I194">
        <v>0.22</v>
      </c>
      <c r="J194">
        <v>76.8</v>
      </c>
      <c r="K194">
        <v>16.899999999999999</v>
      </c>
      <c r="L194">
        <v>0.9</v>
      </c>
      <c r="M194">
        <v>0.41</v>
      </c>
      <c r="N194">
        <v>3.9E-2</v>
      </c>
      <c r="O194">
        <v>0.01</v>
      </c>
      <c r="P194">
        <v>2710</v>
      </c>
      <c r="Q194">
        <v>2600</v>
      </c>
      <c r="U194">
        <v>0.41499999999999998</v>
      </c>
      <c r="V194">
        <v>5.0999999999999997E-2</v>
      </c>
      <c r="AA194" t="s">
        <v>1028</v>
      </c>
    </row>
    <row r="195" spans="1:30" s="57" customFormat="1">
      <c r="A195" s="13" t="s">
        <v>40</v>
      </c>
      <c r="B195" s="57" t="s">
        <v>39</v>
      </c>
      <c r="C195" s="57" t="s">
        <v>352</v>
      </c>
      <c r="D195" s="57" t="s">
        <v>967</v>
      </c>
      <c r="E195" s="57" t="s">
        <v>968</v>
      </c>
      <c r="G195" s="57">
        <f t="shared" ref="G195:G258" si="3">H195*3.2808</f>
        <v>4488.6921360000006</v>
      </c>
      <c r="H195" s="57">
        <v>1368.17</v>
      </c>
      <c r="I195" s="57">
        <v>0.66</v>
      </c>
      <c r="J195" s="57">
        <v>10000</v>
      </c>
      <c r="K195" s="57">
        <v>6600</v>
      </c>
      <c r="L195" s="57">
        <v>1.91</v>
      </c>
      <c r="M195" s="57">
        <v>10000</v>
      </c>
      <c r="N195" s="57">
        <v>7.0000000000000007E-2</v>
      </c>
      <c r="O195" s="57">
        <v>0.05</v>
      </c>
      <c r="P195" s="57">
        <v>2720</v>
      </c>
      <c r="Q195" s="57">
        <v>2530</v>
      </c>
      <c r="U195" s="57">
        <v>0.57599999999999996</v>
      </c>
      <c r="V195" s="57">
        <v>0.17899999999999999</v>
      </c>
      <c r="AA195" s="57" t="s">
        <v>353</v>
      </c>
      <c r="AB195" s="57" t="s">
        <v>355</v>
      </c>
      <c r="AC195" s="151" t="s">
        <v>356</v>
      </c>
    </row>
    <row r="196" spans="1:30">
      <c r="A196" t="s">
        <v>40</v>
      </c>
      <c r="B196" t="s">
        <v>39</v>
      </c>
      <c r="C196" t="s">
        <v>352</v>
      </c>
      <c r="D196" t="s">
        <v>967</v>
      </c>
      <c r="E196" t="s">
        <v>968</v>
      </c>
      <c r="G196">
        <f t="shared" si="3"/>
        <v>4490.8574639999997</v>
      </c>
      <c r="H196">
        <v>1368.83</v>
      </c>
      <c r="I196">
        <v>0.22</v>
      </c>
      <c r="J196">
        <v>3.16</v>
      </c>
      <c r="K196">
        <v>0.7</v>
      </c>
      <c r="L196">
        <v>0.08</v>
      </c>
      <c r="M196">
        <v>5.05</v>
      </c>
      <c r="N196">
        <v>6.8000000000000005E-2</v>
      </c>
      <c r="O196">
        <v>0.01</v>
      </c>
      <c r="P196">
        <v>2710</v>
      </c>
      <c r="Q196">
        <v>2520</v>
      </c>
      <c r="U196">
        <v>0</v>
      </c>
      <c r="V196">
        <v>0.106</v>
      </c>
      <c r="AA196" t="s">
        <v>1029</v>
      </c>
    </row>
    <row r="197" spans="1:30">
      <c r="A197" t="s">
        <v>40</v>
      </c>
      <c r="B197" t="s">
        <v>39</v>
      </c>
      <c r="C197" t="s">
        <v>352</v>
      </c>
      <c r="D197" t="s">
        <v>967</v>
      </c>
      <c r="E197" t="s">
        <v>968</v>
      </c>
      <c r="G197">
        <f t="shared" si="3"/>
        <v>4491.57924</v>
      </c>
      <c r="H197">
        <v>1369.05</v>
      </c>
      <c r="I197">
        <v>0.28999999999999998</v>
      </c>
      <c r="J197">
        <v>10000</v>
      </c>
      <c r="K197">
        <v>2900</v>
      </c>
      <c r="M197">
        <v>10000</v>
      </c>
      <c r="N197">
        <v>4.1000000000000002E-2</v>
      </c>
      <c r="O197">
        <v>0.01</v>
      </c>
      <c r="P197">
        <v>2710</v>
      </c>
      <c r="Q197">
        <v>2600</v>
      </c>
      <c r="U197">
        <v>0</v>
      </c>
      <c r="V197">
        <v>0.14799999999999999</v>
      </c>
      <c r="AA197" t="s">
        <v>353</v>
      </c>
    </row>
    <row r="198" spans="1:30">
      <c r="A198" t="s">
        <v>40</v>
      </c>
      <c r="B198" t="s">
        <v>39</v>
      </c>
      <c r="C198" t="s">
        <v>352</v>
      </c>
      <c r="D198" t="s">
        <v>746</v>
      </c>
      <c r="E198" t="s">
        <v>34</v>
      </c>
      <c r="G198">
        <f t="shared" si="3"/>
        <v>4492.5306719999999</v>
      </c>
      <c r="H198">
        <v>1369.34</v>
      </c>
      <c r="I198">
        <v>8.26</v>
      </c>
      <c r="AA198" t="s">
        <v>1006</v>
      </c>
    </row>
    <row r="199" spans="1:30">
      <c r="A199" t="s">
        <v>45</v>
      </c>
      <c r="B199" t="s">
        <v>53</v>
      </c>
      <c r="C199" t="s">
        <v>335</v>
      </c>
      <c r="D199" t="s">
        <v>746</v>
      </c>
      <c r="E199" t="s">
        <v>34</v>
      </c>
      <c r="G199">
        <f t="shared" si="3"/>
        <v>4616.0856000000003</v>
      </c>
      <c r="H199">
        <v>1407</v>
      </c>
      <c r="I199">
        <v>3.05</v>
      </c>
      <c r="AA199" t="s">
        <v>1030</v>
      </c>
    </row>
    <row r="200" spans="1:30" s="17" customFormat="1">
      <c r="A200" s="17" t="s">
        <v>45</v>
      </c>
      <c r="B200" s="17" t="s">
        <v>53</v>
      </c>
      <c r="C200" s="17" t="s">
        <v>335</v>
      </c>
      <c r="D200" s="17" t="s">
        <v>967</v>
      </c>
      <c r="E200" s="17" t="s">
        <v>968</v>
      </c>
      <c r="G200">
        <f t="shared" si="3"/>
        <v>4626.0920400000005</v>
      </c>
      <c r="H200" s="17">
        <v>1410.05</v>
      </c>
      <c r="I200" s="17">
        <v>0.35</v>
      </c>
      <c r="J200" s="17">
        <v>0.09</v>
      </c>
      <c r="K200">
        <v>0.03</v>
      </c>
      <c r="L200" s="17">
        <v>0.08</v>
      </c>
      <c r="N200" s="17">
        <v>3.1E-2</v>
      </c>
      <c r="O200" s="17">
        <v>0.01</v>
      </c>
      <c r="P200" s="17">
        <v>2840</v>
      </c>
      <c r="Q200" s="17">
        <v>2750</v>
      </c>
      <c r="U200" s="17">
        <v>0</v>
      </c>
      <c r="V200" s="17">
        <v>7.1999999999999995E-2</v>
      </c>
      <c r="AA200" s="17" t="s">
        <v>913</v>
      </c>
      <c r="AD200" s="17" t="str">
        <f>Sampling_2022!AB108</f>
        <v>Not sampled, replaced by Muskeg, and core were too thin in diameter for analyze.</v>
      </c>
    </row>
    <row r="201" spans="1:30">
      <c r="A201" t="s">
        <v>45</v>
      </c>
      <c r="B201" t="s">
        <v>53</v>
      </c>
      <c r="C201" t="s">
        <v>335</v>
      </c>
      <c r="D201" t="s">
        <v>967</v>
      </c>
      <c r="E201" t="s">
        <v>968</v>
      </c>
      <c r="G201">
        <f t="shared" si="3"/>
        <v>4627.2403200000008</v>
      </c>
      <c r="H201">
        <v>1410.4</v>
      </c>
      <c r="I201">
        <v>0.3</v>
      </c>
      <c r="J201">
        <v>2.2999999999999998</v>
      </c>
      <c r="K201">
        <v>0.69</v>
      </c>
      <c r="L201">
        <v>1.8</v>
      </c>
      <c r="M201">
        <v>1.7</v>
      </c>
      <c r="N201">
        <v>0.14399999999999999</v>
      </c>
      <c r="O201">
        <v>0.04</v>
      </c>
      <c r="P201">
        <v>2850</v>
      </c>
      <c r="Q201">
        <v>2450</v>
      </c>
      <c r="U201">
        <v>0</v>
      </c>
      <c r="V201">
        <v>7.6999999999999999E-2</v>
      </c>
      <c r="AA201" t="s">
        <v>1031</v>
      </c>
    </row>
    <row r="202" spans="1:30">
      <c r="A202" t="s">
        <v>45</v>
      </c>
      <c r="B202" t="s">
        <v>53</v>
      </c>
      <c r="C202" t="s">
        <v>335</v>
      </c>
      <c r="D202" t="s">
        <v>746</v>
      </c>
      <c r="E202" t="s">
        <v>34</v>
      </c>
      <c r="G202">
        <f t="shared" si="3"/>
        <v>4628.2245600000006</v>
      </c>
      <c r="H202">
        <v>1410.7</v>
      </c>
      <c r="I202">
        <v>0.6</v>
      </c>
      <c r="AA202" t="s">
        <v>1032</v>
      </c>
    </row>
    <row r="203" spans="1:30">
      <c r="A203" t="s">
        <v>45</v>
      </c>
      <c r="B203" t="s">
        <v>53</v>
      </c>
      <c r="C203" t="s">
        <v>335</v>
      </c>
      <c r="D203" t="s">
        <v>967</v>
      </c>
      <c r="E203" t="s">
        <v>968</v>
      </c>
      <c r="G203">
        <f t="shared" si="3"/>
        <v>4630.1930400000001</v>
      </c>
      <c r="H203">
        <v>1411.3</v>
      </c>
      <c r="I203">
        <v>0.45</v>
      </c>
      <c r="J203">
        <v>0.28999999999999998</v>
      </c>
      <c r="K203">
        <v>0.13</v>
      </c>
      <c r="L203">
        <v>0.16</v>
      </c>
      <c r="M203">
        <v>0.04</v>
      </c>
      <c r="N203">
        <v>0.08</v>
      </c>
      <c r="O203">
        <v>0.04</v>
      </c>
      <c r="P203">
        <v>2830</v>
      </c>
      <c r="Q203">
        <v>2600</v>
      </c>
      <c r="U203">
        <v>0</v>
      </c>
      <c r="V203">
        <v>0.20799999999999999</v>
      </c>
      <c r="AA203" t="s">
        <v>1033</v>
      </c>
    </row>
    <row r="204" spans="1:30">
      <c r="A204" t="s">
        <v>45</v>
      </c>
      <c r="B204" t="s">
        <v>53</v>
      </c>
      <c r="C204" t="s">
        <v>335</v>
      </c>
      <c r="D204" t="s">
        <v>967</v>
      </c>
      <c r="E204" t="s">
        <v>968</v>
      </c>
      <c r="G204">
        <f t="shared" si="3"/>
        <v>4631.6694000000007</v>
      </c>
      <c r="H204">
        <v>1411.75</v>
      </c>
      <c r="I204">
        <v>0.35</v>
      </c>
      <c r="J204">
        <v>3.2</v>
      </c>
      <c r="K204">
        <v>1.1200000000000001</v>
      </c>
      <c r="L204">
        <v>1.9</v>
      </c>
      <c r="M204">
        <v>0.21</v>
      </c>
      <c r="N204">
        <v>0.121</v>
      </c>
      <c r="O204">
        <v>0.04</v>
      </c>
      <c r="P204">
        <v>2840</v>
      </c>
      <c r="Q204">
        <v>2490</v>
      </c>
      <c r="U204">
        <v>0</v>
      </c>
      <c r="V204">
        <v>4.5999999999999999E-2</v>
      </c>
      <c r="AA204" t="s">
        <v>1033</v>
      </c>
    </row>
    <row r="205" spans="1:30">
      <c r="A205" t="s">
        <v>45</v>
      </c>
      <c r="B205" t="s">
        <v>53</v>
      </c>
      <c r="C205" t="s">
        <v>335</v>
      </c>
      <c r="D205" t="s">
        <v>967</v>
      </c>
      <c r="E205" t="s">
        <v>968</v>
      </c>
      <c r="G205">
        <f t="shared" si="3"/>
        <v>4632.8176800000001</v>
      </c>
      <c r="H205">
        <v>1412.1</v>
      </c>
      <c r="I205">
        <v>0.4</v>
      </c>
      <c r="J205">
        <v>3.7</v>
      </c>
      <c r="K205">
        <v>1.48</v>
      </c>
      <c r="L205">
        <v>3.2</v>
      </c>
      <c r="M205">
        <v>1</v>
      </c>
      <c r="N205">
        <v>4.2999999999999997E-2</v>
      </c>
      <c r="O205">
        <v>0.02</v>
      </c>
      <c r="P205">
        <v>2830</v>
      </c>
      <c r="Q205">
        <v>2710</v>
      </c>
      <c r="U205">
        <v>0</v>
      </c>
      <c r="V205">
        <v>0.155</v>
      </c>
      <c r="AA205" t="s">
        <v>1034</v>
      </c>
    </row>
    <row r="206" spans="1:30">
      <c r="A206" t="s">
        <v>45</v>
      </c>
      <c r="B206" t="s">
        <v>53</v>
      </c>
      <c r="C206" t="s">
        <v>335</v>
      </c>
      <c r="D206" t="s">
        <v>967</v>
      </c>
      <c r="E206" t="s">
        <v>968</v>
      </c>
      <c r="G206">
        <f t="shared" si="3"/>
        <v>4634.13</v>
      </c>
      <c r="H206">
        <v>1412.5</v>
      </c>
      <c r="I206">
        <v>0.25</v>
      </c>
      <c r="J206">
        <v>1.2</v>
      </c>
      <c r="K206">
        <v>0.3</v>
      </c>
      <c r="L206">
        <v>0.74</v>
      </c>
      <c r="M206">
        <v>0.11</v>
      </c>
      <c r="N206">
        <v>4.3999999999999997E-2</v>
      </c>
      <c r="O206">
        <v>0.01</v>
      </c>
      <c r="P206">
        <v>2820</v>
      </c>
      <c r="Q206">
        <v>2700</v>
      </c>
      <c r="U206">
        <v>0.19700000000000001</v>
      </c>
      <c r="V206">
        <v>0.30299999999999999</v>
      </c>
      <c r="AA206" t="s">
        <v>1035</v>
      </c>
    </row>
    <row r="207" spans="1:30">
      <c r="A207" t="s">
        <v>45</v>
      </c>
      <c r="B207" t="s">
        <v>53</v>
      </c>
      <c r="C207" t="s">
        <v>335</v>
      </c>
      <c r="D207" t="s">
        <v>967</v>
      </c>
      <c r="E207" t="s">
        <v>968</v>
      </c>
      <c r="G207">
        <f t="shared" si="3"/>
        <v>4634.9502000000002</v>
      </c>
      <c r="H207">
        <v>1412.75</v>
      </c>
      <c r="I207">
        <v>0.35</v>
      </c>
      <c r="J207">
        <v>0.17</v>
      </c>
      <c r="K207">
        <v>0.06</v>
      </c>
      <c r="L207">
        <v>0.13</v>
      </c>
      <c r="M207">
        <v>0.02</v>
      </c>
      <c r="N207">
        <v>5.5E-2</v>
      </c>
      <c r="O207">
        <v>0.02</v>
      </c>
      <c r="P207">
        <v>2820</v>
      </c>
      <c r="Q207">
        <v>2680</v>
      </c>
      <c r="U207">
        <v>0</v>
      </c>
      <c r="V207">
        <v>0.13300000000000001</v>
      </c>
      <c r="AA207" t="s">
        <v>1036</v>
      </c>
    </row>
    <row r="208" spans="1:30">
      <c r="A208" t="s">
        <v>45</v>
      </c>
      <c r="B208" t="s">
        <v>53</v>
      </c>
      <c r="C208" t="s">
        <v>335</v>
      </c>
      <c r="D208" t="s">
        <v>967</v>
      </c>
      <c r="E208" t="s">
        <v>968</v>
      </c>
      <c r="G208">
        <f t="shared" si="3"/>
        <v>4636.0984799999997</v>
      </c>
      <c r="H208">
        <v>1413.1</v>
      </c>
      <c r="I208">
        <v>0.2</v>
      </c>
      <c r="J208">
        <v>2.2999999999999998</v>
      </c>
      <c r="K208">
        <v>0.46</v>
      </c>
      <c r="L208">
        <v>1.2</v>
      </c>
      <c r="M208">
        <v>0.53</v>
      </c>
      <c r="N208">
        <v>6.5000000000000002E-2</v>
      </c>
      <c r="O208">
        <v>0.01</v>
      </c>
      <c r="P208">
        <v>2820</v>
      </c>
      <c r="Q208">
        <v>2640</v>
      </c>
      <c r="U208">
        <v>0.111</v>
      </c>
      <c r="V208">
        <v>3.4000000000000002E-2</v>
      </c>
      <c r="AA208" t="s">
        <v>1036</v>
      </c>
    </row>
    <row r="209" spans="1:27">
      <c r="A209" t="s">
        <v>45</v>
      </c>
      <c r="B209" t="s">
        <v>53</v>
      </c>
      <c r="C209" t="s">
        <v>335</v>
      </c>
      <c r="D209" t="s">
        <v>971</v>
      </c>
      <c r="E209" t="s">
        <v>972</v>
      </c>
      <c r="G209">
        <f t="shared" si="3"/>
        <v>4636.7546400000001</v>
      </c>
      <c r="H209">
        <v>1413.3</v>
      </c>
      <c r="I209">
        <v>0.1</v>
      </c>
      <c r="J209">
        <v>0.22</v>
      </c>
      <c r="K209">
        <v>0.02</v>
      </c>
      <c r="N209">
        <v>0.08</v>
      </c>
      <c r="O209">
        <v>0.01</v>
      </c>
      <c r="P209">
        <v>2850</v>
      </c>
      <c r="U209">
        <v>5.3999999999999999E-2</v>
      </c>
      <c r="V209">
        <v>5.6000000000000001E-2</v>
      </c>
      <c r="AA209" t="s">
        <v>1037</v>
      </c>
    </row>
    <row r="210" spans="1:27">
      <c r="A210" t="s">
        <v>45</v>
      </c>
      <c r="B210" t="s">
        <v>53</v>
      </c>
      <c r="C210" t="s">
        <v>335</v>
      </c>
      <c r="D210" t="s">
        <v>967</v>
      </c>
      <c r="E210" t="s">
        <v>968</v>
      </c>
      <c r="G210">
        <f t="shared" si="3"/>
        <v>4637.0827200000003</v>
      </c>
      <c r="H210">
        <v>1413.4</v>
      </c>
      <c r="I210">
        <v>0.2</v>
      </c>
      <c r="J210">
        <v>0.22</v>
      </c>
      <c r="K210">
        <v>0.04</v>
      </c>
      <c r="L210">
        <v>0.22</v>
      </c>
      <c r="M210">
        <v>0.11</v>
      </c>
      <c r="N210">
        <v>4.9000000000000002E-2</v>
      </c>
      <c r="O210">
        <v>0.01</v>
      </c>
      <c r="P210">
        <v>2830</v>
      </c>
      <c r="Q210">
        <v>2690</v>
      </c>
      <c r="U210">
        <v>0.184</v>
      </c>
      <c r="V210">
        <v>0.81499999999999995</v>
      </c>
      <c r="AA210" t="s">
        <v>1038</v>
      </c>
    </row>
    <row r="211" spans="1:27">
      <c r="A211" t="s">
        <v>45</v>
      </c>
      <c r="B211" t="s">
        <v>53</v>
      </c>
      <c r="C211" t="s">
        <v>335</v>
      </c>
      <c r="D211" t="s">
        <v>967</v>
      </c>
      <c r="E211" t="s">
        <v>968</v>
      </c>
      <c r="G211">
        <f t="shared" si="3"/>
        <v>4637.7388799999999</v>
      </c>
      <c r="H211">
        <v>1413.6</v>
      </c>
      <c r="I211">
        <v>0.2</v>
      </c>
      <c r="J211">
        <v>0.78</v>
      </c>
      <c r="K211">
        <v>0.16</v>
      </c>
      <c r="L211">
        <v>0.5</v>
      </c>
      <c r="M211">
        <v>0.25</v>
      </c>
      <c r="N211">
        <v>0.10100000000000001</v>
      </c>
      <c r="O211">
        <v>0.02</v>
      </c>
      <c r="P211">
        <v>2810</v>
      </c>
      <c r="Q211">
        <v>2520</v>
      </c>
      <c r="U211">
        <v>0</v>
      </c>
      <c r="V211">
        <v>0.22</v>
      </c>
      <c r="AA211" t="s">
        <v>1033</v>
      </c>
    </row>
    <row r="212" spans="1:27">
      <c r="A212" t="s">
        <v>45</v>
      </c>
      <c r="B212" t="s">
        <v>53</v>
      </c>
      <c r="C212" t="s">
        <v>335</v>
      </c>
      <c r="D212" t="s">
        <v>967</v>
      </c>
      <c r="E212" t="s">
        <v>968</v>
      </c>
      <c r="G212">
        <f t="shared" si="3"/>
        <v>4638.3950400000003</v>
      </c>
      <c r="H212">
        <v>1413.8</v>
      </c>
      <c r="I212">
        <v>0.3</v>
      </c>
      <c r="J212">
        <v>0.09</v>
      </c>
      <c r="K212">
        <v>0.03</v>
      </c>
      <c r="L212">
        <v>0.08</v>
      </c>
      <c r="M212">
        <v>0.02</v>
      </c>
      <c r="N212">
        <v>5.1999999999999998E-2</v>
      </c>
      <c r="O212">
        <v>0.02</v>
      </c>
      <c r="P212">
        <v>2830</v>
      </c>
      <c r="Q212">
        <v>2680</v>
      </c>
      <c r="U212">
        <v>0</v>
      </c>
      <c r="V212">
        <v>0.25600000000000001</v>
      </c>
      <c r="AA212" t="s">
        <v>1033</v>
      </c>
    </row>
    <row r="213" spans="1:27">
      <c r="A213" t="s">
        <v>45</v>
      </c>
      <c r="B213" t="s">
        <v>53</v>
      </c>
      <c r="C213" t="s">
        <v>335</v>
      </c>
      <c r="D213" t="s">
        <v>967</v>
      </c>
      <c r="E213" t="s">
        <v>968</v>
      </c>
      <c r="G213">
        <f t="shared" si="3"/>
        <v>4639.3792800000001</v>
      </c>
      <c r="H213">
        <v>1414.1</v>
      </c>
      <c r="I213">
        <v>0.4</v>
      </c>
      <c r="J213">
        <v>1.2</v>
      </c>
      <c r="K213">
        <v>0.48</v>
      </c>
      <c r="L213">
        <v>1.2</v>
      </c>
      <c r="M213">
        <v>0.56999999999999995</v>
      </c>
      <c r="N213">
        <v>6.2E-2</v>
      </c>
      <c r="O213">
        <v>0.02</v>
      </c>
      <c r="P213">
        <v>2830</v>
      </c>
      <c r="Q213">
        <v>2660</v>
      </c>
      <c r="V213">
        <v>0.17899999999999999</v>
      </c>
      <c r="AA213" t="s">
        <v>1039</v>
      </c>
    </row>
    <row r="214" spans="1:27">
      <c r="A214" t="s">
        <v>45</v>
      </c>
      <c r="B214" t="s">
        <v>53</v>
      </c>
      <c r="C214" t="s">
        <v>335</v>
      </c>
      <c r="D214" t="s">
        <v>967</v>
      </c>
      <c r="E214" t="s">
        <v>968</v>
      </c>
      <c r="G214">
        <f t="shared" si="3"/>
        <v>4640.6916000000001</v>
      </c>
      <c r="H214">
        <v>1414.5</v>
      </c>
      <c r="I214">
        <v>0.25</v>
      </c>
      <c r="J214">
        <v>3.5</v>
      </c>
      <c r="K214">
        <v>0.88</v>
      </c>
      <c r="L214">
        <v>1.8</v>
      </c>
      <c r="M214">
        <v>1.8</v>
      </c>
      <c r="N214">
        <v>6.5000000000000002E-2</v>
      </c>
      <c r="O214">
        <v>0.02</v>
      </c>
      <c r="P214">
        <v>2830</v>
      </c>
      <c r="Q214">
        <v>2640</v>
      </c>
      <c r="U214">
        <v>0</v>
      </c>
      <c r="V214">
        <v>0.27400000000000002</v>
      </c>
      <c r="AA214" t="s">
        <v>1040</v>
      </c>
    </row>
    <row r="215" spans="1:27">
      <c r="A215" t="s">
        <v>45</v>
      </c>
      <c r="B215" t="s">
        <v>53</v>
      </c>
      <c r="C215" t="s">
        <v>335</v>
      </c>
      <c r="D215" t="s">
        <v>746</v>
      </c>
      <c r="E215" t="s">
        <v>34</v>
      </c>
      <c r="G215">
        <f t="shared" si="3"/>
        <v>4641.5118000000002</v>
      </c>
      <c r="H215">
        <v>1414.75</v>
      </c>
      <c r="I215">
        <v>0.15</v>
      </c>
      <c r="AA215" t="s">
        <v>1040</v>
      </c>
    </row>
    <row r="216" spans="1:27">
      <c r="A216" t="s">
        <v>45</v>
      </c>
      <c r="B216" t="s">
        <v>53</v>
      </c>
      <c r="C216" t="s">
        <v>335</v>
      </c>
      <c r="D216" t="s">
        <v>971</v>
      </c>
      <c r="E216" t="s">
        <v>972</v>
      </c>
      <c r="G216">
        <f t="shared" si="3"/>
        <v>4642.0039200000001</v>
      </c>
      <c r="H216">
        <v>1414.9</v>
      </c>
      <c r="I216">
        <v>0.2</v>
      </c>
      <c r="J216">
        <v>2.2999999999999998</v>
      </c>
      <c r="K216">
        <v>0.46</v>
      </c>
      <c r="N216">
        <v>5.7000000000000002E-2</v>
      </c>
      <c r="O216">
        <v>0.01</v>
      </c>
      <c r="P216">
        <v>2850</v>
      </c>
      <c r="V216">
        <v>0.11700000000000001</v>
      </c>
      <c r="AA216" t="s">
        <v>1041</v>
      </c>
    </row>
    <row r="217" spans="1:27">
      <c r="A217" t="s">
        <v>45</v>
      </c>
      <c r="B217" t="s">
        <v>53</v>
      </c>
      <c r="C217" t="s">
        <v>335</v>
      </c>
      <c r="D217" t="s">
        <v>967</v>
      </c>
      <c r="E217" t="s">
        <v>968</v>
      </c>
      <c r="G217">
        <f t="shared" si="3"/>
        <v>4642.6600799999997</v>
      </c>
      <c r="H217">
        <v>1415.1</v>
      </c>
      <c r="I217">
        <v>0.2</v>
      </c>
      <c r="J217">
        <v>2</v>
      </c>
      <c r="K217">
        <v>0.4</v>
      </c>
      <c r="L217">
        <v>1.3</v>
      </c>
      <c r="M217">
        <v>0.53</v>
      </c>
      <c r="N217">
        <v>0.04</v>
      </c>
      <c r="O217">
        <v>0.01</v>
      </c>
      <c r="P217">
        <v>2830</v>
      </c>
      <c r="Q217">
        <v>2710</v>
      </c>
      <c r="V217">
        <v>0.69399999999999995</v>
      </c>
      <c r="AA217" t="s">
        <v>1042</v>
      </c>
    </row>
    <row r="218" spans="1:27">
      <c r="A218" t="s">
        <v>45</v>
      </c>
      <c r="B218" t="s">
        <v>53</v>
      </c>
      <c r="C218" t="s">
        <v>335</v>
      </c>
      <c r="D218" t="s">
        <v>967</v>
      </c>
      <c r="E218" t="s">
        <v>968</v>
      </c>
      <c r="G218">
        <f t="shared" si="3"/>
        <v>4643.3162400000001</v>
      </c>
      <c r="H218">
        <v>1415.3</v>
      </c>
      <c r="I218">
        <v>0.2</v>
      </c>
      <c r="J218">
        <v>17</v>
      </c>
      <c r="K218">
        <v>3.4</v>
      </c>
      <c r="L218">
        <v>15</v>
      </c>
      <c r="M218">
        <v>0.56000000000000005</v>
      </c>
      <c r="N218">
        <v>3.7999999999999999E-2</v>
      </c>
      <c r="O218">
        <v>0.01</v>
      </c>
      <c r="P218">
        <v>2830</v>
      </c>
      <c r="Q218">
        <v>2720</v>
      </c>
      <c r="U218">
        <v>0</v>
      </c>
      <c r="V218">
        <v>0.17499999999999999</v>
      </c>
      <c r="AA218" t="s">
        <v>1043</v>
      </c>
    </row>
    <row r="219" spans="1:27">
      <c r="A219" t="s">
        <v>45</v>
      </c>
      <c r="B219" t="s">
        <v>53</v>
      </c>
      <c r="C219" t="s">
        <v>335</v>
      </c>
      <c r="D219" t="s">
        <v>967</v>
      </c>
      <c r="E219" t="s">
        <v>968</v>
      </c>
      <c r="G219">
        <f t="shared" si="3"/>
        <v>4643.9724000000006</v>
      </c>
      <c r="H219">
        <v>1415.5</v>
      </c>
      <c r="I219">
        <v>0.35</v>
      </c>
      <c r="J219">
        <v>35</v>
      </c>
      <c r="K219">
        <v>12.25</v>
      </c>
      <c r="L219">
        <v>0.09</v>
      </c>
      <c r="M219">
        <v>0.04</v>
      </c>
      <c r="N219">
        <v>3.5000000000000003E-2</v>
      </c>
      <c r="O219">
        <v>0.01</v>
      </c>
      <c r="P219">
        <v>2830</v>
      </c>
      <c r="Q219">
        <v>2730</v>
      </c>
      <c r="U219">
        <v>0</v>
      </c>
      <c r="V219">
        <v>0.19</v>
      </c>
      <c r="AA219" t="s">
        <v>1043</v>
      </c>
    </row>
    <row r="220" spans="1:27">
      <c r="A220" t="s">
        <v>45</v>
      </c>
      <c r="B220" t="s">
        <v>53</v>
      </c>
      <c r="C220" t="s">
        <v>335</v>
      </c>
      <c r="D220" t="s">
        <v>746</v>
      </c>
      <c r="E220" t="s">
        <v>34</v>
      </c>
      <c r="G220">
        <f t="shared" si="3"/>
        <v>4645.12068</v>
      </c>
      <c r="H220">
        <v>1415.85</v>
      </c>
      <c r="I220">
        <v>0.45</v>
      </c>
      <c r="AA220" t="s">
        <v>1044</v>
      </c>
    </row>
    <row r="221" spans="1:27">
      <c r="A221" t="s">
        <v>45</v>
      </c>
      <c r="B221" t="s">
        <v>53</v>
      </c>
      <c r="C221" t="s">
        <v>335</v>
      </c>
      <c r="D221" t="s">
        <v>971</v>
      </c>
      <c r="E221" t="s">
        <v>972</v>
      </c>
      <c r="G221">
        <f t="shared" si="3"/>
        <v>4646.5970399999997</v>
      </c>
      <c r="H221">
        <v>1416.3</v>
      </c>
      <c r="I221">
        <v>0.3</v>
      </c>
      <c r="J221">
        <v>1.6</v>
      </c>
      <c r="K221">
        <v>0.48</v>
      </c>
      <c r="N221">
        <v>9.2999999999999999E-2</v>
      </c>
      <c r="O221">
        <v>0.03</v>
      </c>
      <c r="P221">
        <v>2890</v>
      </c>
      <c r="U221">
        <v>6.2E-2</v>
      </c>
      <c r="V221">
        <v>7.1999999999999995E-2</v>
      </c>
      <c r="AA221" t="s">
        <v>1045</v>
      </c>
    </row>
    <row r="222" spans="1:27">
      <c r="A222" t="s">
        <v>45</v>
      </c>
      <c r="B222" t="s">
        <v>53</v>
      </c>
      <c r="C222" t="s">
        <v>335</v>
      </c>
      <c r="D222" t="s">
        <v>967</v>
      </c>
      <c r="E222" t="s">
        <v>968</v>
      </c>
      <c r="G222">
        <f t="shared" si="3"/>
        <v>4647.5812800000003</v>
      </c>
      <c r="H222">
        <v>1416.6</v>
      </c>
      <c r="I222">
        <v>0.35</v>
      </c>
      <c r="J222">
        <v>6.4</v>
      </c>
      <c r="K222">
        <v>2.2400000000000002</v>
      </c>
      <c r="L222">
        <v>2.7</v>
      </c>
      <c r="M222">
        <v>2.6</v>
      </c>
      <c r="N222">
        <v>7.3999999999999996E-2</v>
      </c>
      <c r="O222">
        <v>0.03</v>
      </c>
      <c r="P222">
        <v>2830</v>
      </c>
      <c r="Q222">
        <v>2620</v>
      </c>
      <c r="U222">
        <v>9.8000000000000004E-2</v>
      </c>
      <c r="V222">
        <v>0.06</v>
      </c>
      <c r="AA222" t="s">
        <v>1046</v>
      </c>
    </row>
    <row r="223" spans="1:27">
      <c r="A223" t="s">
        <v>45</v>
      </c>
      <c r="B223" t="s">
        <v>53</v>
      </c>
      <c r="C223" t="s">
        <v>335</v>
      </c>
      <c r="D223" t="s">
        <v>967</v>
      </c>
      <c r="E223" t="s">
        <v>968</v>
      </c>
      <c r="G223">
        <f t="shared" si="3"/>
        <v>4648.7295600000007</v>
      </c>
      <c r="H223">
        <v>1416.95</v>
      </c>
      <c r="I223">
        <v>0.25</v>
      </c>
      <c r="J223">
        <v>3.5</v>
      </c>
      <c r="K223">
        <v>0.88</v>
      </c>
      <c r="L223">
        <v>2.8</v>
      </c>
      <c r="M223">
        <v>2.1</v>
      </c>
      <c r="N223">
        <v>6.2E-2</v>
      </c>
      <c r="O223">
        <v>0.02</v>
      </c>
      <c r="P223">
        <v>2830</v>
      </c>
      <c r="Q223">
        <v>2650</v>
      </c>
      <c r="U223">
        <v>0</v>
      </c>
      <c r="V223">
        <v>1.7999999999999999E-2</v>
      </c>
      <c r="AA223" t="s">
        <v>1046</v>
      </c>
    </row>
    <row r="224" spans="1:27">
      <c r="A224" t="s">
        <v>45</v>
      </c>
      <c r="B224" t="s">
        <v>53</v>
      </c>
      <c r="C224" t="s">
        <v>335</v>
      </c>
      <c r="D224" t="s">
        <v>971</v>
      </c>
      <c r="E224" t="s">
        <v>972</v>
      </c>
      <c r="G224">
        <f t="shared" si="3"/>
        <v>4649.5497600000008</v>
      </c>
      <c r="H224">
        <v>1417.2</v>
      </c>
      <c r="I224">
        <v>0.25</v>
      </c>
      <c r="J224">
        <v>2.6</v>
      </c>
      <c r="K224">
        <v>0.65</v>
      </c>
      <c r="L224">
        <v>2.6</v>
      </c>
      <c r="N224">
        <v>0.1</v>
      </c>
      <c r="O224">
        <v>0.03</v>
      </c>
      <c r="P224">
        <v>2880</v>
      </c>
      <c r="U224">
        <v>2.9000000000000001E-2</v>
      </c>
      <c r="V224">
        <v>2.1999999999999999E-2</v>
      </c>
      <c r="AA224" t="s">
        <v>1046</v>
      </c>
    </row>
    <row r="225" spans="1:30">
      <c r="A225" t="s">
        <v>45</v>
      </c>
      <c r="B225" t="s">
        <v>53</v>
      </c>
      <c r="C225" t="s">
        <v>335</v>
      </c>
      <c r="D225" t="s">
        <v>967</v>
      </c>
      <c r="E225" t="s">
        <v>968</v>
      </c>
      <c r="G225">
        <f t="shared" si="3"/>
        <v>4650.36996</v>
      </c>
      <c r="H225">
        <v>1417.45</v>
      </c>
      <c r="I225">
        <v>0.25</v>
      </c>
      <c r="J225">
        <v>5.7</v>
      </c>
      <c r="K225">
        <v>1.43</v>
      </c>
      <c r="L225">
        <v>4.9000000000000004</v>
      </c>
      <c r="M225">
        <v>1.8</v>
      </c>
      <c r="N225">
        <v>8.6999999999999994E-2</v>
      </c>
      <c r="O225">
        <v>0.02</v>
      </c>
      <c r="P225">
        <v>2840</v>
      </c>
      <c r="Q225">
        <v>2590</v>
      </c>
      <c r="U225">
        <v>3.3000000000000002E-2</v>
      </c>
      <c r="V225">
        <v>3.7999999999999999E-2</v>
      </c>
      <c r="AA225" t="s">
        <v>1046</v>
      </c>
    </row>
    <row r="226" spans="1:30">
      <c r="A226" t="s">
        <v>45</v>
      </c>
      <c r="B226" t="s">
        <v>53</v>
      </c>
      <c r="C226" t="s">
        <v>335</v>
      </c>
      <c r="D226" t="s">
        <v>967</v>
      </c>
      <c r="E226" t="s">
        <v>968</v>
      </c>
      <c r="G226">
        <f t="shared" si="3"/>
        <v>4651.1901600000001</v>
      </c>
      <c r="H226">
        <v>1417.7</v>
      </c>
      <c r="I226">
        <v>0.3</v>
      </c>
      <c r="J226">
        <v>0.28999999999999998</v>
      </c>
      <c r="K226">
        <v>0.09</v>
      </c>
      <c r="L226">
        <v>0.12</v>
      </c>
      <c r="M226">
        <v>0.43</v>
      </c>
      <c r="N226">
        <v>1.7999999999999999E-2</v>
      </c>
      <c r="O226">
        <v>0.01</v>
      </c>
      <c r="P226">
        <v>2820</v>
      </c>
      <c r="Q226">
        <v>2770</v>
      </c>
      <c r="U226">
        <v>0</v>
      </c>
      <c r="V226">
        <v>0.185</v>
      </c>
      <c r="AA226" t="s">
        <v>1046</v>
      </c>
    </row>
    <row r="227" spans="1:30">
      <c r="A227" t="s">
        <v>45</v>
      </c>
      <c r="B227" t="s">
        <v>53</v>
      </c>
      <c r="C227" t="s">
        <v>335</v>
      </c>
      <c r="D227" t="s">
        <v>971</v>
      </c>
      <c r="E227" t="s">
        <v>972</v>
      </c>
      <c r="G227">
        <f t="shared" si="3"/>
        <v>4652.1743999999999</v>
      </c>
      <c r="H227">
        <v>1418</v>
      </c>
      <c r="I227">
        <v>0.2</v>
      </c>
      <c r="J227">
        <v>0.61</v>
      </c>
      <c r="K227">
        <v>0.12</v>
      </c>
      <c r="N227">
        <v>6.5000000000000002E-2</v>
      </c>
      <c r="O227">
        <v>0.01</v>
      </c>
      <c r="P227">
        <v>2830</v>
      </c>
      <c r="U227">
        <v>0.2</v>
      </c>
      <c r="V227">
        <v>0.13700000000000001</v>
      </c>
      <c r="AA227" t="s">
        <v>1047</v>
      </c>
    </row>
    <row r="228" spans="1:30">
      <c r="A228" t="s">
        <v>45</v>
      </c>
      <c r="B228" t="s">
        <v>53</v>
      </c>
      <c r="C228" t="s">
        <v>335</v>
      </c>
      <c r="D228" t="s">
        <v>967</v>
      </c>
      <c r="E228" t="s">
        <v>968</v>
      </c>
      <c r="G228">
        <f t="shared" si="3"/>
        <v>4652.8305600000003</v>
      </c>
      <c r="H228">
        <v>1418.2</v>
      </c>
      <c r="I228">
        <v>0.3</v>
      </c>
      <c r="J228">
        <v>3.3</v>
      </c>
      <c r="K228">
        <v>0.99</v>
      </c>
      <c r="L228">
        <v>2.4</v>
      </c>
      <c r="M228">
        <v>0.79</v>
      </c>
      <c r="N228">
        <v>3.9E-2</v>
      </c>
      <c r="O228">
        <v>0.01</v>
      </c>
      <c r="P228">
        <v>2810</v>
      </c>
      <c r="Q228">
        <v>2710</v>
      </c>
      <c r="V228">
        <v>0.114</v>
      </c>
      <c r="AA228" t="s">
        <v>1048</v>
      </c>
    </row>
    <row r="229" spans="1:30">
      <c r="A229" t="s">
        <v>45</v>
      </c>
      <c r="B229" t="s">
        <v>53</v>
      </c>
      <c r="C229" t="s">
        <v>335</v>
      </c>
      <c r="D229" t="s">
        <v>971</v>
      </c>
      <c r="E229" t="s">
        <v>972</v>
      </c>
      <c r="G229">
        <f t="shared" si="3"/>
        <v>4653.8148000000001</v>
      </c>
      <c r="H229">
        <v>1418.5</v>
      </c>
      <c r="I229">
        <v>0.35</v>
      </c>
      <c r="J229">
        <v>0.02</v>
      </c>
      <c r="K229">
        <v>0.01</v>
      </c>
      <c r="N229">
        <v>3.1E-2</v>
      </c>
      <c r="O229">
        <v>0.01</v>
      </c>
      <c r="P229">
        <v>2870</v>
      </c>
      <c r="V229">
        <v>0.215</v>
      </c>
      <c r="AA229" t="s">
        <v>1049</v>
      </c>
    </row>
    <row r="230" spans="1:30">
      <c r="A230" t="s">
        <v>45</v>
      </c>
      <c r="B230" t="s">
        <v>53</v>
      </c>
      <c r="C230" t="s">
        <v>335</v>
      </c>
      <c r="D230" t="s">
        <v>967</v>
      </c>
      <c r="E230" t="s">
        <v>968</v>
      </c>
      <c r="G230">
        <f t="shared" si="3"/>
        <v>4654.9630799999995</v>
      </c>
      <c r="H230">
        <v>1418.85</v>
      </c>
      <c r="I230">
        <v>0.15</v>
      </c>
      <c r="J230">
        <v>0.43</v>
      </c>
      <c r="K230">
        <v>0.06</v>
      </c>
      <c r="L230">
        <v>0.38</v>
      </c>
      <c r="M230">
        <v>0.3</v>
      </c>
      <c r="N230">
        <v>5.5E-2</v>
      </c>
      <c r="O230">
        <v>0.01</v>
      </c>
      <c r="P230">
        <v>2850</v>
      </c>
      <c r="Q230">
        <v>2700</v>
      </c>
      <c r="V230">
        <v>0.04</v>
      </c>
      <c r="AA230" t="s">
        <v>1050</v>
      </c>
    </row>
    <row r="231" spans="1:30">
      <c r="A231" t="s">
        <v>45</v>
      </c>
      <c r="B231" t="s">
        <v>53</v>
      </c>
      <c r="C231" t="s">
        <v>335</v>
      </c>
      <c r="D231" t="s">
        <v>967</v>
      </c>
      <c r="E231" t="s">
        <v>968</v>
      </c>
      <c r="G231">
        <f t="shared" si="3"/>
        <v>4655.4552000000003</v>
      </c>
      <c r="H231">
        <v>1419</v>
      </c>
      <c r="I231">
        <v>0.2</v>
      </c>
      <c r="J231">
        <v>1.1000000000000001</v>
      </c>
      <c r="K231">
        <v>0.22</v>
      </c>
      <c r="L231">
        <v>0.48</v>
      </c>
      <c r="M231">
        <v>0.69</v>
      </c>
      <c r="N231">
        <v>5.8999999999999997E-2</v>
      </c>
      <c r="O231">
        <v>0.01</v>
      </c>
      <c r="P231">
        <v>2850</v>
      </c>
      <c r="Q231">
        <v>2680</v>
      </c>
      <c r="U231">
        <v>4.9000000000000002E-2</v>
      </c>
      <c r="V231">
        <v>7.4999999999999997E-2</v>
      </c>
      <c r="AA231" t="s">
        <v>1051</v>
      </c>
    </row>
    <row r="232" spans="1:30">
      <c r="A232" t="s">
        <v>45</v>
      </c>
      <c r="B232" t="s">
        <v>53</v>
      </c>
      <c r="C232" t="s">
        <v>335</v>
      </c>
      <c r="D232" t="s">
        <v>971</v>
      </c>
      <c r="E232" t="s">
        <v>972</v>
      </c>
      <c r="G232">
        <f t="shared" si="3"/>
        <v>4656.1113600000008</v>
      </c>
      <c r="H232">
        <v>1419.2</v>
      </c>
      <c r="I232">
        <v>0.1</v>
      </c>
      <c r="J232">
        <v>2.1</v>
      </c>
      <c r="K232">
        <v>0.21</v>
      </c>
      <c r="N232">
        <v>5.7000000000000002E-2</v>
      </c>
      <c r="O232">
        <v>0.01</v>
      </c>
      <c r="P232">
        <v>2860</v>
      </c>
      <c r="U232">
        <v>0</v>
      </c>
      <c r="V232">
        <v>7.8E-2</v>
      </c>
      <c r="AA232" t="s">
        <v>1051</v>
      </c>
    </row>
    <row r="233" spans="1:30">
      <c r="A233" t="s">
        <v>45</v>
      </c>
      <c r="B233" t="s">
        <v>53</v>
      </c>
      <c r="C233" t="s">
        <v>335</v>
      </c>
      <c r="D233" t="s">
        <v>967</v>
      </c>
      <c r="E233" t="s">
        <v>968</v>
      </c>
      <c r="G233">
        <f t="shared" si="3"/>
        <v>4656.4394400000001</v>
      </c>
      <c r="H233">
        <v>1419.3</v>
      </c>
      <c r="I233">
        <v>0.2</v>
      </c>
      <c r="J233">
        <v>1.5</v>
      </c>
      <c r="K233">
        <v>0.3</v>
      </c>
      <c r="L233">
        <v>1.2</v>
      </c>
      <c r="M233">
        <v>1.2</v>
      </c>
      <c r="N233">
        <v>4.8000000000000001E-2</v>
      </c>
      <c r="O233">
        <v>0.01</v>
      </c>
      <c r="P233">
        <v>2850</v>
      </c>
      <c r="Q233">
        <v>2720</v>
      </c>
      <c r="V233">
        <v>2.3E-2</v>
      </c>
      <c r="AA233" t="s">
        <v>1051</v>
      </c>
    </row>
    <row r="234" spans="1:30">
      <c r="A234" t="s">
        <v>45</v>
      </c>
      <c r="B234" t="s">
        <v>53</v>
      </c>
      <c r="C234" t="s">
        <v>335</v>
      </c>
      <c r="D234" t="s">
        <v>967</v>
      </c>
      <c r="E234" t="s">
        <v>968</v>
      </c>
      <c r="G234">
        <f t="shared" si="3"/>
        <v>4657.0956000000006</v>
      </c>
      <c r="H234">
        <v>1419.5</v>
      </c>
      <c r="I234">
        <v>0.2</v>
      </c>
      <c r="J234">
        <v>2.2999999999999998</v>
      </c>
      <c r="K234">
        <v>0.46</v>
      </c>
      <c r="L234">
        <v>1</v>
      </c>
      <c r="M234">
        <v>0.99</v>
      </c>
      <c r="N234">
        <v>4.3999999999999997E-2</v>
      </c>
      <c r="O234">
        <v>0.01</v>
      </c>
      <c r="P234">
        <v>2850</v>
      </c>
      <c r="Q234">
        <v>2720</v>
      </c>
      <c r="U234">
        <v>0</v>
      </c>
      <c r="V234">
        <v>5.0999999999999997E-2</v>
      </c>
      <c r="AA234" t="s">
        <v>1051</v>
      </c>
    </row>
    <row r="235" spans="1:30">
      <c r="A235" t="s">
        <v>45</v>
      </c>
      <c r="B235" t="s">
        <v>53</v>
      </c>
      <c r="C235" t="s">
        <v>335</v>
      </c>
      <c r="D235" t="s">
        <v>971</v>
      </c>
      <c r="E235" t="s">
        <v>972</v>
      </c>
      <c r="G235">
        <f t="shared" si="3"/>
        <v>4657.7517600000001</v>
      </c>
      <c r="H235">
        <v>1419.7</v>
      </c>
      <c r="I235">
        <v>0.15</v>
      </c>
      <c r="J235">
        <v>0.28999999999999998</v>
      </c>
      <c r="K235">
        <v>0.04</v>
      </c>
      <c r="N235">
        <v>3.9E-2</v>
      </c>
      <c r="O235">
        <v>0.01</v>
      </c>
      <c r="P235">
        <v>2860</v>
      </c>
      <c r="V235">
        <v>5.7000000000000002E-2</v>
      </c>
      <c r="AA235" t="s">
        <v>1051</v>
      </c>
    </row>
    <row r="236" spans="1:30">
      <c r="A236" t="s">
        <v>45</v>
      </c>
      <c r="B236" t="s">
        <v>53</v>
      </c>
      <c r="C236" t="s">
        <v>335</v>
      </c>
      <c r="D236" t="s">
        <v>967</v>
      </c>
      <c r="E236" t="s">
        <v>968</v>
      </c>
      <c r="G236">
        <f t="shared" si="3"/>
        <v>4658.24388</v>
      </c>
      <c r="H236">
        <v>1419.85</v>
      </c>
      <c r="I236">
        <v>0.2</v>
      </c>
      <c r="J236">
        <v>7.2</v>
      </c>
      <c r="K236">
        <v>1.44</v>
      </c>
      <c r="L236">
        <v>6.2</v>
      </c>
      <c r="M236">
        <v>3.2</v>
      </c>
      <c r="N236">
        <v>6.7000000000000004E-2</v>
      </c>
      <c r="O236">
        <v>0.01</v>
      </c>
      <c r="P236">
        <v>2860</v>
      </c>
      <c r="Q236">
        <v>2670</v>
      </c>
      <c r="U236">
        <v>0</v>
      </c>
      <c r="V236">
        <v>0.05</v>
      </c>
      <c r="AA236" t="s">
        <v>1051</v>
      </c>
    </row>
    <row r="237" spans="1:30">
      <c r="A237" t="s">
        <v>45</v>
      </c>
      <c r="B237" t="s">
        <v>53</v>
      </c>
      <c r="C237" t="s">
        <v>335</v>
      </c>
      <c r="D237" t="s">
        <v>971</v>
      </c>
      <c r="E237" t="s">
        <v>972</v>
      </c>
      <c r="G237">
        <f t="shared" si="3"/>
        <v>4658.9000400000004</v>
      </c>
      <c r="H237">
        <v>1420.05</v>
      </c>
      <c r="I237">
        <v>0.2</v>
      </c>
      <c r="J237">
        <v>1.3</v>
      </c>
      <c r="K237">
        <v>0.26</v>
      </c>
      <c r="N237">
        <v>7.5999999999999998E-2</v>
      </c>
      <c r="O237">
        <v>0.02</v>
      </c>
      <c r="P237">
        <v>2840</v>
      </c>
      <c r="V237">
        <v>8.7999999999999995E-2</v>
      </c>
      <c r="AA237" t="s">
        <v>1052</v>
      </c>
    </row>
    <row r="238" spans="1:30">
      <c r="A238" t="s">
        <v>45</v>
      </c>
      <c r="B238" t="s">
        <v>53</v>
      </c>
      <c r="C238" t="s">
        <v>335</v>
      </c>
      <c r="D238" t="s">
        <v>971</v>
      </c>
      <c r="E238" t="s">
        <v>972</v>
      </c>
      <c r="G238">
        <f t="shared" si="3"/>
        <v>4659.5562</v>
      </c>
      <c r="H238">
        <v>1420.25</v>
      </c>
      <c r="I238">
        <v>0.55000000000000004</v>
      </c>
      <c r="J238">
        <v>0.28000000000000003</v>
      </c>
      <c r="K238">
        <v>0.15</v>
      </c>
      <c r="N238">
        <v>0.11600000000000001</v>
      </c>
      <c r="O238">
        <v>0.06</v>
      </c>
      <c r="P238">
        <v>2830</v>
      </c>
      <c r="U238">
        <v>7.4999999999999997E-2</v>
      </c>
      <c r="V238">
        <v>0.192</v>
      </c>
      <c r="AA238" t="s">
        <v>1053</v>
      </c>
    </row>
    <row r="239" spans="1:30">
      <c r="A239" t="s">
        <v>45</v>
      </c>
      <c r="B239" t="s">
        <v>53</v>
      </c>
      <c r="C239" t="s">
        <v>335</v>
      </c>
      <c r="D239" t="s">
        <v>967</v>
      </c>
      <c r="E239" t="s">
        <v>968</v>
      </c>
      <c r="G239">
        <f t="shared" si="3"/>
        <v>4661.3606399999999</v>
      </c>
      <c r="H239">
        <v>1420.8</v>
      </c>
      <c r="I239">
        <v>0.5</v>
      </c>
      <c r="J239">
        <v>8.6</v>
      </c>
      <c r="K239">
        <v>4.3</v>
      </c>
      <c r="L239">
        <v>7.1</v>
      </c>
      <c r="M239">
        <v>3.6</v>
      </c>
      <c r="N239">
        <v>6.0999999999999999E-2</v>
      </c>
      <c r="O239">
        <v>0.03</v>
      </c>
      <c r="P239">
        <v>2830</v>
      </c>
      <c r="Q239">
        <v>2660</v>
      </c>
      <c r="U239">
        <v>9.5000000000000001E-2</v>
      </c>
      <c r="V239">
        <v>7.2999999999999995E-2</v>
      </c>
      <c r="AA239" t="s">
        <v>1054</v>
      </c>
    </row>
    <row r="240" spans="1:30" s="17" customFormat="1">
      <c r="A240" s="17" t="s">
        <v>45</v>
      </c>
      <c r="B240" s="17" t="s">
        <v>53</v>
      </c>
      <c r="C240" s="17" t="s">
        <v>335</v>
      </c>
      <c r="D240" s="17" t="s">
        <v>967</v>
      </c>
      <c r="E240" s="17" t="s">
        <v>968</v>
      </c>
      <c r="G240">
        <f t="shared" si="3"/>
        <v>4663.0010400000001</v>
      </c>
      <c r="H240" s="17">
        <v>1421.3</v>
      </c>
      <c r="I240" s="17">
        <v>0.25</v>
      </c>
      <c r="J240" s="17">
        <v>57</v>
      </c>
      <c r="K240">
        <v>14.25</v>
      </c>
      <c r="L240" s="17">
        <v>34</v>
      </c>
      <c r="M240" s="17">
        <v>7.0000000000000007E-2</v>
      </c>
      <c r="N240" s="17">
        <v>5.0999999999999997E-2</v>
      </c>
      <c r="O240" s="17">
        <v>0.01</v>
      </c>
      <c r="P240" s="17">
        <v>2830</v>
      </c>
      <c r="Q240" s="17">
        <v>2690</v>
      </c>
      <c r="U240" s="17">
        <v>0.36799999999999999</v>
      </c>
      <c r="V240" s="17">
        <v>0.153</v>
      </c>
      <c r="AA240" s="17" t="s">
        <v>915</v>
      </c>
      <c r="AD240" s="17" t="str">
        <f>Sampling_2022!AB108</f>
        <v>Not sampled, replaced by Muskeg, and core were too thin in diameter for analyze.</v>
      </c>
    </row>
    <row r="241" spans="1:29">
      <c r="A241" t="s">
        <v>45</v>
      </c>
      <c r="B241" t="s">
        <v>53</v>
      </c>
      <c r="C241" t="s">
        <v>335</v>
      </c>
      <c r="D241" t="s">
        <v>971</v>
      </c>
      <c r="E241" t="s">
        <v>972</v>
      </c>
      <c r="G241">
        <f t="shared" si="3"/>
        <v>4663.8212400000002</v>
      </c>
      <c r="H241">
        <v>1421.55</v>
      </c>
      <c r="I241">
        <v>0.25</v>
      </c>
      <c r="J241">
        <v>243</v>
      </c>
      <c r="K241">
        <v>60.75</v>
      </c>
      <c r="N241">
        <v>0.192</v>
      </c>
      <c r="O241">
        <v>0.05</v>
      </c>
      <c r="P241">
        <v>2830</v>
      </c>
      <c r="U241">
        <v>0.12</v>
      </c>
      <c r="V241">
        <v>0.16200000000000001</v>
      </c>
      <c r="AA241" t="s">
        <v>1055</v>
      </c>
    </row>
    <row r="242" spans="1:29">
      <c r="A242" t="s">
        <v>45</v>
      </c>
      <c r="B242" t="s">
        <v>53</v>
      </c>
      <c r="C242" t="s">
        <v>335</v>
      </c>
      <c r="D242" t="s">
        <v>971</v>
      </c>
      <c r="E242" t="s">
        <v>972</v>
      </c>
      <c r="G242">
        <f t="shared" si="3"/>
        <v>4664.6414400000003</v>
      </c>
      <c r="H242">
        <v>1421.8</v>
      </c>
      <c r="I242">
        <v>0.35</v>
      </c>
      <c r="J242">
        <v>467</v>
      </c>
      <c r="K242">
        <v>163.44999999999999</v>
      </c>
      <c r="N242">
        <v>0.216</v>
      </c>
      <c r="O242">
        <v>0.08</v>
      </c>
      <c r="P242">
        <v>2830</v>
      </c>
      <c r="U242">
        <v>0.14699999999999999</v>
      </c>
      <c r="V242">
        <v>0.154</v>
      </c>
      <c r="AA242" t="s">
        <v>1055</v>
      </c>
    </row>
    <row r="243" spans="1:29">
      <c r="A243" t="s">
        <v>45</v>
      </c>
      <c r="B243" t="s">
        <v>53</v>
      </c>
      <c r="C243" t="s">
        <v>335</v>
      </c>
      <c r="D243" t="s">
        <v>967</v>
      </c>
      <c r="E243" t="s">
        <v>968</v>
      </c>
      <c r="G243">
        <f t="shared" si="3"/>
        <v>4665.7897200000007</v>
      </c>
      <c r="H243">
        <v>1422.15</v>
      </c>
      <c r="I243">
        <v>0.65</v>
      </c>
      <c r="J243">
        <v>8.6999999999999993</v>
      </c>
      <c r="K243">
        <v>5.65</v>
      </c>
      <c r="L243">
        <v>4.2</v>
      </c>
      <c r="M243">
        <v>0.51</v>
      </c>
      <c r="N243">
        <v>7.3999999999999996E-2</v>
      </c>
      <c r="O243">
        <v>0.05</v>
      </c>
      <c r="P243">
        <v>2820</v>
      </c>
      <c r="Q243">
        <v>2610</v>
      </c>
      <c r="U243">
        <v>0.156</v>
      </c>
      <c r="V243">
        <v>0.09</v>
      </c>
      <c r="AA243" t="s">
        <v>1056</v>
      </c>
    </row>
    <row r="244" spans="1:29">
      <c r="A244" t="s">
        <v>45</v>
      </c>
      <c r="B244" t="s">
        <v>53</v>
      </c>
      <c r="C244" t="s">
        <v>352</v>
      </c>
      <c r="D244" t="s">
        <v>967</v>
      </c>
      <c r="E244" t="s">
        <v>968</v>
      </c>
      <c r="G244">
        <f t="shared" si="3"/>
        <v>4667.9222399999999</v>
      </c>
      <c r="H244">
        <v>1422.8</v>
      </c>
      <c r="I244">
        <v>0.2</v>
      </c>
      <c r="J244">
        <v>7.5</v>
      </c>
      <c r="K244">
        <v>1.5</v>
      </c>
      <c r="L244">
        <v>7.2</v>
      </c>
      <c r="M244">
        <v>0.98</v>
      </c>
      <c r="N244">
        <v>7.5999999999999998E-2</v>
      </c>
      <c r="O244">
        <v>0.02</v>
      </c>
      <c r="P244">
        <v>2850</v>
      </c>
      <c r="Q244">
        <v>2630</v>
      </c>
      <c r="U244">
        <v>0.114</v>
      </c>
      <c r="V244">
        <v>2.9000000000000001E-2</v>
      </c>
      <c r="AA244" t="s">
        <v>1057</v>
      </c>
    </row>
    <row r="245" spans="1:29">
      <c r="A245" t="s">
        <v>45</v>
      </c>
      <c r="B245" t="s">
        <v>53</v>
      </c>
      <c r="C245" t="s">
        <v>352</v>
      </c>
      <c r="D245" t="s">
        <v>971</v>
      </c>
      <c r="E245" t="s">
        <v>972</v>
      </c>
      <c r="G245">
        <f t="shared" si="3"/>
        <v>4668.5784000000003</v>
      </c>
      <c r="H245">
        <v>1423</v>
      </c>
      <c r="I245">
        <v>0.1</v>
      </c>
      <c r="J245">
        <v>15</v>
      </c>
      <c r="K245">
        <v>1.5</v>
      </c>
      <c r="N245">
        <v>0.108</v>
      </c>
      <c r="O245">
        <v>0.01</v>
      </c>
      <c r="P245">
        <v>2850</v>
      </c>
      <c r="U245">
        <v>0.12</v>
      </c>
      <c r="V245">
        <v>4.1000000000000002E-2</v>
      </c>
      <c r="AA245" t="s">
        <v>1057</v>
      </c>
    </row>
    <row r="246" spans="1:29">
      <c r="A246" t="s">
        <v>45</v>
      </c>
      <c r="B246" t="s">
        <v>53</v>
      </c>
      <c r="C246" t="s">
        <v>352</v>
      </c>
      <c r="D246" t="s">
        <v>967</v>
      </c>
      <c r="E246" t="s">
        <v>968</v>
      </c>
      <c r="G246">
        <f t="shared" si="3"/>
        <v>4668.9064799999996</v>
      </c>
      <c r="H246">
        <v>1423.1</v>
      </c>
      <c r="I246">
        <v>0.2</v>
      </c>
      <c r="J246">
        <v>13</v>
      </c>
      <c r="K246">
        <v>2.6</v>
      </c>
      <c r="L246">
        <v>12</v>
      </c>
      <c r="M246">
        <v>7.5</v>
      </c>
      <c r="N246">
        <v>0.105</v>
      </c>
      <c r="O246">
        <v>0.02</v>
      </c>
      <c r="P246">
        <v>2860</v>
      </c>
      <c r="Q246">
        <v>2560</v>
      </c>
      <c r="U246">
        <v>0.13800000000000001</v>
      </c>
      <c r="V246">
        <v>6.3E-2</v>
      </c>
      <c r="AA246" t="s">
        <v>1057</v>
      </c>
    </row>
    <row r="247" spans="1:29">
      <c r="A247" t="s">
        <v>45</v>
      </c>
      <c r="B247" t="s">
        <v>53</v>
      </c>
      <c r="C247" t="s">
        <v>352</v>
      </c>
      <c r="D247" t="s">
        <v>967</v>
      </c>
      <c r="E247" t="s">
        <v>968</v>
      </c>
      <c r="G247">
        <f t="shared" si="3"/>
        <v>4669.5626400000001</v>
      </c>
      <c r="H247">
        <v>1423.3</v>
      </c>
      <c r="I247">
        <v>0.2</v>
      </c>
      <c r="J247">
        <v>9.4</v>
      </c>
      <c r="K247">
        <v>1.88</v>
      </c>
      <c r="L247">
        <v>7.7</v>
      </c>
      <c r="M247">
        <v>1.1000000000000001</v>
      </c>
      <c r="N247">
        <v>8.4000000000000005E-2</v>
      </c>
      <c r="O247">
        <v>0.02</v>
      </c>
      <c r="P247">
        <v>2850</v>
      </c>
      <c r="Q247">
        <v>2610</v>
      </c>
      <c r="U247">
        <v>0.12</v>
      </c>
      <c r="V247">
        <v>7.9000000000000001E-2</v>
      </c>
      <c r="AA247" t="s">
        <v>1057</v>
      </c>
    </row>
    <row r="248" spans="1:29">
      <c r="A248" t="s">
        <v>45</v>
      </c>
      <c r="B248" t="s">
        <v>53</v>
      </c>
      <c r="C248" t="s">
        <v>352</v>
      </c>
      <c r="D248" t="s">
        <v>971</v>
      </c>
      <c r="E248" t="s">
        <v>972</v>
      </c>
      <c r="G248">
        <f t="shared" si="3"/>
        <v>4670.2188000000006</v>
      </c>
      <c r="H248">
        <v>1423.5</v>
      </c>
      <c r="I248">
        <v>0.1</v>
      </c>
      <c r="J248">
        <v>1.8</v>
      </c>
      <c r="K248">
        <v>0.18</v>
      </c>
      <c r="N248">
        <v>7.8E-2</v>
      </c>
      <c r="O248">
        <v>0.01</v>
      </c>
      <c r="P248">
        <v>2860</v>
      </c>
      <c r="U248">
        <v>0.111</v>
      </c>
      <c r="V248">
        <v>0.45600000000000002</v>
      </c>
      <c r="AA248" t="s">
        <v>1057</v>
      </c>
    </row>
    <row r="249" spans="1:29">
      <c r="A249" t="s">
        <v>45</v>
      </c>
      <c r="B249" t="s">
        <v>53</v>
      </c>
      <c r="C249" t="s">
        <v>352</v>
      </c>
      <c r="D249" t="s">
        <v>967</v>
      </c>
      <c r="E249" t="s">
        <v>968</v>
      </c>
      <c r="G249">
        <f t="shared" si="3"/>
        <v>4670.5468799999999</v>
      </c>
      <c r="H249">
        <v>1423.6</v>
      </c>
      <c r="I249">
        <v>0.2</v>
      </c>
      <c r="J249">
        <v>0.4</v>
      </c>
      <c r="K249">
        <v>0.08</v>
      </c>
      <c r="L249">
        <v>0.27</v>
      </c>
      <c r="M249">
        <v>0.03</v>
      </c>
      <c r="N249">
        <v>0.03</v>
      </c>
      <c r="O249">
        <v>0.01</v>
      </c>
      <c r="P249">
        <v>2830</v>
      </c>
      <c r="Q249">
        <v>2740</v>
      </c>
      <c r="U249">
        <v>0.38500000000000001</v>
      </c>
      <c r="V249">
        <v>0.33300000000000002</v>
      </c>
      <c r="AA249" t="s">
        <v>1058</v>
      </c>
    </row>
    <row r="250" spans="1:29">
      <c r="A250" t="s">
        <v>45</v>
      </c>
      <c r="B250" t="s">
        <v>56</v>
      </c>
      <c r="C250" t="s">
        <v>352</v>
      </c>
      <c r="D250" t="s">
        <v>971</v>
      </c>
      <c r="E250" t="s">
        <v>972</v>
      </c>
      <c r="G250">
        <f t="shared" si="3"/>
        <v>4671.2030400000003</v>
      </c>
      <c r="H250">
        <v>1423.8</v>
      </c>
      <c r="I250">
        <v>0.2</v>
      </c>
      <c r="J250">
        <v>0.59</v>
      </c>
      <c r="K250">
        <v>0.12</v>
      </c>
      <c r="N250">
        <v>7.4999999999999997E-2</v>
      </c>
      <c r="O250">
        <v>0.01</v>
      </c>
      <c r="P250">
        <v>2850</v>
      </c>
      <c r="U250">
        <v>7.6999999999999999E-2</v>
      </c>
      <c r="V250">
        <v>0.29599999999999999</v>
      </c>
      <c r="AA250" t="s">
        <v>1058</v>
      </c>
    </row>
    <row r="251" spans="1:29">
      <c r="A251" t="s">
        <v>45</v>
      </c>
      <c r="B251" t="s">
        <v>56</v>
      </c>
      <c r="C251" t="s">
        <v>352</v>
      </c>
      <c r="D251" t="s">
        <v>967</v>
      </c>
      <c r="E251" t="s">
        <v>968</v>
      </c>
      <c r="G251">
        <f t="shared" si="3"/>
        <v>4671.8591999999999</v>
      </c>
      <c r="H251">
        <v>1424</v>
      </c>
      <c r="I251">
        <v>0.25</v>
      </c>
      <c r="J251">
        <v>5.84</v>
      </c>
      <c r="K251">
        <v>1.46</v>
      </c>
      <c r="L251">
        <v>5</v>
      </c>
      <c r="M251">
        <v>1.3</v>
      </c>
      <c r="N251">
        <v>0.11600000000000001</v>
      </c>
      <c r="O251">
        <v>0.03</v>
      </c>
      <c r="P251">
        <v>2830</v>
      </c>
      <c r="Q251">
        <v>2500</v>
      </c>
      <c r="V251">
        <v>0.23</v>
      </c>
      <c r="AA251" t="s">
        <v>1058</v>
      </c>
    </row>
    <row r="252" spans="1:29">
      <c r="A252" t="s">
        <v>45</v>
      </c>
      <c r="B252" t="s">
        <v>56</v>
      </c>
      <c r="C252" t="s">
        <v>352</v>
      </c>
      <c r="D252" t="s">
        <v>967</v>
      </c>
      <c r="E252" t="s">
        <v>968</v>
      </c>
      <c r="G252">
        <f t="shared" si="3"/>
        <v>4672.6794</v>
      </c>
      <c r="H252">
        <v>1424.25</v>
      </c>
      <c r="I252">
        <v>0.25</v>
      </c>
      <c r="J252">
        <v>2.7</v>
      </c>
      <c r="K252">
        <v>0.68</v>
      </c>
      <c r="L252">
        <v>2.5</v>
      </c>
      <c r="M252">
        <v>0.91</v>
      </c>
      <c r="N252">
        <v>5.5E-2</v>
      </c>
      <c r="O252">
        <v>0.01</v>
      </c>
      <c r="P252">
        <v>2820</v>
      </c>
      <c r="Q252">
        <v>2660</v>
      </c>
      <c r="V252">
        <v>0.48499999999999999</v>
      </c>
      <c r="AA252" t="s">
        <v>1059</v>
      </c>
    </row>
    <row r="253" spans="1:29" s="57" customFormat="1">
      <c r="A253" s="57" t="s">
        <v>45</v>
      </c>
      <c r="B253" s="57" t="s">
        <v>56</v>
      </c>
      <c r="C253" s="57" t="s">
        <v>352</v>
      </c>
      <c r="D253" s="57" t="s">
        <v>746</v>
      </c>
      <c r="E253" s="57" t="s">
        <v>34</v>
      </c>
      <c r="G253" s="57">
        <f t="shared" si="3"/>
        <v>4673.4996000000001</v>
      </c>
      <c r="H253" s="57">
        <v>1424.5</v>
      </c>
      <c r="I253" s="57">
        <v>7.85</v>
      </c>
      <c r="AA253" s="57" t="s">
        <v>747</v>
      </c>
      <c r="AB253" s="309" t="s">
        <v>1060</v>
      </c>
      <c r="AC253" s="322" t="s">
        <v>744</v>
      </c>
    </row>
    <row r="254" spans="1:29">
      <c r="A254" t="s">
        <v>45</v>
      </c>
      <c r="B254" t="s">
        <v>56</v>
      </c>
      <c r="C254" t="s">
        <v>352</v>
      </c>
      <c r="D254" t="s">
        <v>967</v>
      </c>
      <c r="E254" t="s">
        <v>968</v>
      </c>
      <c r="G254">
        <f t="shared" si="3"/>
        <v>4699.2538800000002</v>
      </c>
      <c r="H254">
        <v>1432.35</v>
      </c>
      <c r="I254">
        <v>0.25</v>
      </c>
      <c r="J254">
        <v>0.95</v>
      </c>
      <c r="K254">
        <v>0.24</v>
      </c>
      <c r="L254">
        <v>0.61</v>
      </c>
      <c r="M254">
        <v>0.09</v>
      </c>
      <c r="N254">
        <v>2.9000000000000001E-2</v>
      </c>
      <c r="O254">
        <v>0.01</v>
      </c>
      <c r="P254">
        <v>2850</v>
      </c>
      <c r="Q254">
        <v>2770</v>
      </c>
      <c r="V254">
        <v>0.153</v>
      </c>
      <c r="AA254" t="s">
        <v>1035</v>
      </c>
      <c r="AB254" t="s">
        <v>1060</v>
      </c>
    </row>
    <row r="255" spans="1:29">
      <c r="A255" t="s">
        <v>45</v>
      </c>
      <c r="B255" t="s">
        <v>56</v>
      </c>
      <c r="C255" t="s">
        <v>352</v>
      </c>
      <c r="D255" t="s">
        <v>971</v>
      </c>
      <c r="E255" t="s">
        <v>972</v>
      </c>
      <c r="G255">
        <f t="shared" si="3"/>
        <v>4700.0740800000003</v>
      </c>
      <c r="H255">
        <v>1432.6</v>
      </c>
      <c r="I255">
        <v>0.1</v>
      </c>
      <c r="J255">
        <v>0.08</v>
      </c>
      <c r="K255">
        <v>0.01</v>
      </c>
      <c r="N255">
        <v>3.4000000000000002E-2</v>
      </c>
      <c r="O255">
        <v>0</v>
      </c>
      <c r="P255">
        <v>2860</v>
      </c>
      <c r="U255">
        <v>0</v>
      </c>
      <c r="V255">
        <v>3.3000000000000002E-2</v>
      </c>
      <c r="AA255" t="s">
        <v>1061</v>
      </c>
    </row>
    <row r="256" spans="1:29">
      <c r="A256" t="s">
        <v>45</v>
      </c>
      <c r="B256" t="s">
        <v>56</v>
      </c>
      <c r="C256" t="s">
        <v>352</v>
      </c>
      <c r="D256" t="s">
        <v>967</v>
      </c>
      <c r="E256" t="s">
        <v>968</v>
      </c>
      <c r="G256">
        <f t="shared" si="3"/>
        <v>4700.4021600000005</v>
      </c>
      <c r="H256">
        <v>1432.7</v>
      </c>
      <c r="I256">
        <v>0.2</v>
      </c>
      <c r="J256">
        <v>0.05</v>
      </c>
      <c r="K256">
        <v>0.01</v>
      </c>
      <c r="L256">
        <v>0.04</v>
      </c>
      <c r="M256">
        <v>0.02</v>
      </c>
      <c r="N256">
        <v>1.7000000000000001E-2</v>
      </c>
      <c r="O256">
        <v>0</v>
      </c>
      <c r="P256">
        <v>2870</v>
      </c>
      <c r="Q256">
        <v>2820</v>
      </c>
      <c r="U256">
        <v>0.17</v>
      </c>
      <c r="V256">
        <v>0.19600000000000001</v>
      </c>
      <c r="AA256" t="s">
        <v>1061</v>
      </c>
    </row>
    <row r="257" spans="1:29">
      <c r="A257" t="s">
        <v>45</v>
      </c>
      <c r="B257" t="s">
        <v>56</v>
      </c>
      <c r="C257" t="s">
        <v>352</v>
      </c>
      <c r="D257" t="s">
        <v>746</v>
      </c>
      <c r="E257" t="s">
        <v>34</v>
      </c>
      <c r="G257">
        <f t="shared" si="3"/>
        <v>4701.0583200000001</v>
      </c>
      <c r="H257">
        <v>1432.9</v>
      </c>
      <c r="I257">
        <v>8.1</v>
      </c>
      <c r="AA257" t="s">
        <v>1062</v>
      </c>
    </row>
    <row r="258" spans="1:29">
      <c r="A258" t="s">
        <v>48</v>
      </c>
      <c r="B258" t="s">
        <v>53</v>
      </c>
      <c r="C258" t="s">
        <v>335</v>
      </c>
      <c r="D258" t="s">
        <v>967</v>
      </c>
      <c r="E258" t="s">
        <v>968</v>
      </c>
      <c r="G258">
        <f t="shared" si="3"/>
        <v>4660.0483200000008</v>
      </c>
      <c r="H258">
        <v>1420.4</v>
      </c>
      <c r="I258">
        <v>1.58</v>
      </c>
      <c r="J258">
        <v>3.63</v>
      </c>
      <c r="K258">
        <v>5.74</v>
      </c>
      <c r="L258">
        <v>0.12</v>
      </c>
      <c r="M258">
        <v>37.200000000000003</v>
      </c>
      <c r="N258">
        <v>1.2999999999999999E-2</v>
      </c>
      <c r="O258">
        <v>0.02</v>
      </c>
      <c r="P258">
        <v>2700</v>
      </c>
      <c r="Q258">
        <v>2660</v>
      </c>
      <c r="U258">
        <v>0.60299999999999998</v>
      </c>
      <c r="V258">
        <v>0.17100000000000001</v>
      </c>
      <c r="AA258" t="s">
        <v>1063</v>
      </c>
    </row>
    <row r="259" spans="1:29" s="57" customFormat="1">
      <c r="A259" s="13" t="s">
        <v>48</v>
      </c>
      <c r="B259" s="13" t="s">
        <v>53</v>
      </c>
      <c r="C259" s="57" t="s">
        <v>335</v>
      </c>
      <c r="D259" s="57" t="s">
        <v>967</v>
      </c>
      <c r="E259" s="57" t="s">
        <v>968</v>
      </c>
      <c r="G259" s="57">
        <f t="shared" ref="G259:G322" si="4">H259*3.2808</f>
        <v>4665.231984</v>
      </c>
      <c r="H259" s="57">
        <v>1421.98</v>
      </c>
      <c r="I259" s="57">
        <v>1.1599999999999999</v>
      </c>
      <c r="J259" s="57">
        <v>0.71</v>
      </c>
      <c r="K259" s="57">
        <v>0.82</v>
      </c>
      <c r="L259" s="57">
        <v>0.69</v>
      </c>
      <c r="M259" s="57">
        <v>0.13</v>
      </c>
      <c r="N259" s="57">
        <v>0.02</v>
      </c>
      <c r="O259" s="57">
        <v>0.02</v>
      </c>
      <c r="P259" s="57">
        <v>2710</v>
      </c>
      <c r="Q259" s="57">
        <v>2660</v>
      </c>
      <c r="U259" s="57">
        <v>0.44400000000000001</v>
      </c>
      <c r="V259" s="57">
        <v>0.222</v>
      </c>
      <c r="AA259" s="57" t="s">
        <v>597</v>
      </c>
      <c r="AB259" s="57" t="s">
        <v>599</v>
      </c>
      <c r="AC259" s="149" t="s">
        <v>600</v>
      </c>
    </row>
    <row r="260" spans="1:29">
      <c r="A260" t="s">
        <v>48</v>
      </c>
      <c r="B260" t="s">
        <v>53</v>
      </c>
      <c r="C260" t="s">
        <v>335</v>
      </c>
      <c r="D260" t="s">
        <v>967</v>
      </c>
      <c r="E260" t="s">
        <v>968</v>
      </c>
      <c r="G260">
        <f t="shared" si="4"/>
        <v>4669.0377120000003</v>
      </c>
      <c r="H260">
        <v>1423.14</v>
      </c>
      <c r="I260">
        <v>0.74</v>
      </c>
      <c r="J260">
        <v>1.48</v>
      </c>
      <c r="K260">
        <v>1.1000000000000001</v>
      </c>
      <c r="L260">
        <v>0.67</v>
      </c>
      <c r="M260">
        <v>3.75</v>
      </c>
      <c r="N260">
        <v>2.4E-2</v>
      </c>
      <c r="O260">
        <v>0.02</v>
      </c>
      <c r="P260">
        <v>2710</v>
      </c>
      <c r="Q260">
        <v>2640</v>
      </c>
      <c r="U260">
        <v>0.36799999999999999</v>
      </c>
      <c r="V260">
        <v>9.1999999999999998E-2</v>
      </c>
      <c r="AA260" t="s">
        <v>597</v>
      </c>
    </row>
    <row r="261" spans="1:29">
      <c r="A261" t="s">
        <v>48</v>
      </c>
      <c r="B261" t="s">
        <v>53</v>
      </c>
      <c r="C261" t="s">
        <v>335</v>
      </c>
      <c r="D261" t="s">
        <v>967</v>
      </c>
      <c r="E261" t="s">
        <v>968</v>
      </c>
      <c r="G261">
        <f t="shared" si="4"/>
        <v>4671.4655040000007</v>
      </c>
      <c r="H261">
        <v>1423.88</v>
      </c>
      <c r="I261">
        <v>0.22</v>
      </c>
      <c r="J261">
        <v>7.66</v>
      </c>
      <c r="K261">
        <v>1.69</v>
      </c>
      <c r="L261">
        <v>0.78</v>
      </c>
      <c r="M261">
        <v>6.24</v>
      </c>
      <c r="N261">
        <v>6.0999999999999999E-2</v>
      </c>
      <c r="O261">
        <v>0.01</v>
      </c>
      <c r="P261">
        <v>2830</v>
      </c>
      <c r="Q261">
        <v>2650</v>
      </c>
      <c r="U261">
        <v>0.14599999999999999</v>
      </c>
      <c r="V261">
        <v>7.2999999999999995E-2</v>
      </c>
      <c r="AA261" t="s">
        <v>1064</v>
      </c>
    </row>
    <row r="262" spans="1:29">
      <c r="A262" t="s">
        <v>48</v>
      </c>
      <c r="B262" t="s">
        <v>53</v>
      </c>
      <c r="C262" t="s">
        <v>335</v>
      </c>
      <c r="D262" t="s">
        <v>967</v>
      </c>
      <c r="E262" t="s">
        <v>968</v>
      </c>
      <c r="G262">
        <f t="shared" si="4"/>
        <v>4672.1872800000001</v>
      </c>
      <c r="H262">
        <v>1424.1</v>
      </c>
      <c r="I262">
        <v>0.32</v>
      </c>
      <c r="J262">
        <v>3.66</v>
      </c>
      <c r="K262">
        <v>1.17</v>
      </c>
      <c r="L262">
        <v>0.34</v>
      </c>
      <c r="M262">
        <v>25.6</v>
      </c>
      <c r="N262">
        <v>5.8000000000000003E-2</v>
      </c>
      <c r="O262">
        <v>0.02</v>
      </c>
      <c r="P262">
        <v>2840</v>
      </c>
      <c r="Q262">
        <v>2670</v>
      </c>
      <c r="U262">
        <v>0.17399999999999999</v>
      </c>
      <c r="V262">
        <v>7.6999999999999999E-2</v>
      </c>
      <c r="AA262" t="s">
        <v>1065</v>
      </c>
    </row>
    <row r="263" spans="1:29">
      <c r="A263" t="s">
        <v>48</v>
      </c>
      <c r="B263" t="s">
        <v>53</v>
      </c>
      <c r="C263" t="s">
        <v>335</v>
      </c>
      <c r="D263" t="s">
        <v>967</v>
      </c>
      <c r="E263" t="s">
        <v>968</v>
      </c>
      <c r="G263">
        <f t="shared" si="4"/>
        <v>4673.2371360000006</v>
      </c>
      <c r="H263">
        <v>1424.42</v>
      </c>
      <c r="I263">
        <v>0.24</v>
      </c>
      <c r="J263">
        <v>0.21</v>
      </c>
      <c r="K263">
        <v>0.05</v>
      </c>
      <c r="L263">
        <v>0.18</v>
      </c>
      <c r="M263">
        <v>0.03</v>
      </c>
      <c r="N263">
        <v>8.3000000000000004E-2</v>
      </c>
      <c r="O263">
        <v>0.02</v>
      </c>
      <c r="P263">
        <v>2830</v>
      </c>
      <c r="Q263">
        <v>2600</v>
      </c>
      <c r="U263">
        <v>0.2</v>
      </c>
      <c r="V263">
        <v>0.187</v>
      </c>
      <c r="AA263" t="s">
        <v>1065</v>
      </c>
    </row>
    <row r="264" spans="1:29">
      <c r="A264" t="s">
        <v>48</v>
      </c>
      <c r="B264" t="s">
        <v>53</v>
      </c>
      <c r="C264" t="s">
        <v>335</v>
      </c>
      <c r="D264" t="s">
        <v>967</v>
      </c>
      <c r="E264" t="s">
        <v>968</v>
      </c>
      <c r="G264">
        <f t="shared" si="4"/>
        <v>4674.0245280000008</v>
      </c>
      <c r="H264">
        <v>1424.66</v>
      </c>
      <c r="I264">
        <v>0.36</v>
      </c>
      <c r="J264">
        <v>0.79</v>
      </c>
      <c r="K264">
        <v>0.28000000000000003</v>
      </c>
      <c r="L264">
        <v>0.35</v>
      </c>
      <c r="M264">
        <v>0.01</v>
      </c>
      <c r="N264">
        <v>0.08</v>
      </c>
      <c r="O264">
        <v>0.03</v>
      </c>
      <c r="P264">
        <v>2840</v>
      </c>
      <c r="Q264">
        <v>2620</v>
      </c>
      <c r="U264">
        <v>0.152</v>
      </c>
      <c r="V264">
        <v>0.13800000000000001</v>
      </c>
      <c r="AA264" t="s">
        <v>1066</v>
      </c>
    </row>
    <row r="265" spans="1:29">
      <c r="A265" t="s">
        <v>48</v>
      </c>
      <c r="B265" t="s">
        <v>53</v>
      </c>
      <c r="C265" t="s">
        <v>335</v>
      </c>
      <c r="D265" t="s">
        <v>967</v>
      </c>
      <c r="E265" t="s">
        <v>968</v>
      </c>
      <c r="G265">
        <f t="shared" si="4"/>
        <v>4675.2056160000002</v>
      </c>
      <c r="H265">
        <v>1425.02</v>
      </c>
      <c r="I265">
        <v>0.21</v>
      </c>
      <c r="J265">
        <v>3.27</v>
      </c>
      <c r="K265">
        <v>0.69</v>
      </c>
      <c r="L265">
        <v>2.61</v>
      </c>
      <c r="M265">
        <v>2.14</v>
      </c>
      <c r="N265">
        <v>7.6999999999999999E-2</v>
      </c>
      <c r="O265">
        <v>0.02</v>
      </c>
      <c r="P265">
        <v>2810</v>
      </c>
      <c r="Q265">
        <v>2590</v>
      </c>
      <c r="U265">
        <v>0.128</v>
      </c>
      <c r="V265">
        <v>0.28399999999999997</v>
      </c>
      <c r="AA265" t="s">
        <v>1067</v>
      </c>
    </row>
    <row r="266" spans="1:29">
      <c r="A266" t="s">
        <v>48</v>
      </c>
      <c r="B266" t="s">
        <v>53</v>
      </c>
      <c r="C266" t="s">
        <v>335</v>
      </c>
      <c r="D266" t="s">
        <v>967</v>
      </c>
      <c r="E266" t="s">
        <v>968</v>
      </c>
      <c r="G266">
        <f t="shared" si="4"/>
        <v>4675.8945840000006</v>
      </c>
      <c r="H266">
        <v>1425.23</v>
      </c>
      <c r="I266">
        <v>0.36</v>
      </c>
      <c r="J266">
        <v>1.1200000000000001</v>
      </c>
      <c r="K266">
        <v>0.4</v>
      </c>
      <c r="L266">
        <v>0.55000000000000004</v>
      </c>
      <c r="M266">
        <v>0.16</v>
      </c>
      <c r="N266">
        <v>7.9000000000000001E-2</v>
      </c>
      <c r="O266">
        <v>0.03</v>
      </c>
      <c r="P266">
        <v>2840</v>
      </c>
      <c r="Q266">
        <v>2620</v>
      </c>
      <c r="U266">
        <v>0.184</v>
      </c>
      <c r="V266">
        <v>0.17</v>
      </c>
      <c r="AA266" t="s">
        <v>1068</v>
      </c>
    </row>
    <row r="267" spans="1:29">
      <c r="A267" t="s">
        <v>48</v>
      </c>
      <c r="B267" t="s">
        <v>53</v>
      </c>
      <c r="C267" t="s">
        <v>335</v>
      </c>
      <c r="D267" t="s">
        <v>967</v>
      </c>
      <c r="E267" t="s">
        <v>968</v>
      </c>
      <c r="G267">
        <f t="shared" si="4"/>
        <v>4677.0756719999999</v>
      </c>
      <c r="H267">
        <v>1425.59</v>
      </c>
      <c r="I267">
        <v>0.28999999999999998</v>
      </c>
      <c r="J267">
        <v>2.77</v>
      </c>
      <c r="K267">
        <v>0.8</v>
      </c>
      <c r="L267">
        <v>1.3</v>
      </c>
      <c r="M267">
        <v>0.06</v>
      </c>
      <c r="N267">
        <v>0.08</v>
      </c>
      <c r="O267">
        <v>0.02</v>
      </c>
      <c r="P267">
        <v>2830</v>
      </c>
      <c r="Q267">
        <v>2600</v>
      </c>
      <c r="U267">
        <v>0.152</v>
      </c>
      <c r="V267">
        <v>0.33100000000000002</v>
      </c>
      <c r="AA267" t="s">
        <v>604</v>
      </c>
    </row>
    <row r="268" spans="1:29">
      <c r="A268" t="s">
        <v>48</v>
      </c>
      <c r="B268" t="s">
        <v>53</v>
      </c>
      <c r="C268" t="s">
        <v>335</v>
      </c>
      <c r="D268" t="s">
        <v>967</v>
      </c>
      <c r="E268" t="s">
        <v>968</v>
      </c>
      <c r="G268">
        <f t="shared" si="4"/>
        <v>4678.0271040000007</v>
      </c>
      <c r="H268">
        <v>1425.88</v>
      </c>
      <c r="I268">
        <v>0.22</v>
      </c>
      <c r="J268">
        <v>0.52</v>
      </c>
      <c r="K268">
        <v>0.11</v>
      </c>
      <c r="L268">
        <v>0.23</v>
      </c>
      <c r="M268">
        <v>0.04</v>
      </c>
      <c r="N268">
        <v>7.2999999999999995E-2</v>
      </c>
      <c r="O268">
        <v>0.02</v>
      </c>
      <c r="P268">
        <v>2830</v>
      </c>
      <c r="Q268">
        <v>2620</v>
      </c>
      <c r="U268">
        <v>0.22700000000000001</v>
      </c>
      <c r="V268">
        <v>0.121</v>
      </c>
      <c r="AA268" t="s">
        <v>1069</v>
      </c>
    </row>
    <row r="269" spans="1:29">
      <c r="A269" t="s">
        <v>48</v>
      </c>
      <c r="B269" t="s">
        <v>53</v>
      </c>
      <c r="C269" t="s">
        <v>335</v>
      </c>
      <c r="D269" t="s">
        <v>967</v>
      </c>
      <c r="E269" t="s">
        <v>968</v>
      </c>
      <c r="G269">
        <f t="shared" si="4"/>
        <v>4678.7488800000001</v>
      </c>
      <c r="H269">
        <v>1426.1</v>
      </c>
      <c r="I269">
        <v>0.2</v>
      </c>
      <c r="J269">
        <v>0.77</v>
      </c>
      <c r="K269">
        <v>0.15</v>
      </c>
      <c r="L269">
        <v>0.56999999999999995</v>
      </c>
      <c r="M269">
        <v>0.33</v>
      </c>
      <c r="N269">
        <v>7.3999999999999996E-2</v>
      </c>
      <c r="O269">
        <v>0.01</v>
      </c>
      <c r="P269">
        <v>2830</v>
      </c>
      <c r="Q269">
        <v>2620</v>
      </c>
      <c r="U269">
        <v>0.13400000000000001</v>
      </c>
      <c r="V269">
        <v>0.09</v>
      </c>
      <c r="AA269" t="s">
        <v>1070</v>
      </c>
    </row>
    <row r="270" spans="1:29">
      <c r="A270" t="s">
        <v>48</v>
      </c>
      <c r="B270" t="s">
        <v>53</v>
      </c>
      <c r="C270" t="s">
        <v>335</v>
      </c>
      <c r="D270" t="s">
        <v>967</v>
      </c>
      <c r="E270" t="s">
        <v>968</v>
      </c>
      <c r="G270">
        <f t="shared" si="4"/>
        <v>4679.4050399999996</v>
      </c>
      <c r="H270">
        <v>1426.3</v>
      </c>
      <c r="I270">
        <v>0.16</v>
      </c>
      <c r="J270">
        <v>0.95</v>
      </c>
      <c r="K270">
        <v>0.15</v>
      </c>
      <c r="L270">
        <v>0.77</v>
      </c>
      <c r="M270">
        <v>0.08</v>
      </c>
      <c r="N270">
        <v>9.2999999999999999E-2</v>
      </c>
      <c r="O270">
        <v>0.01</v>
      </c>
      <c r="P270">
        <v>2840</v>
      </c>
      <c r="Q270">
        <v>2570</v>
      </c>
      <c r="U270">
        <v>0.153</v>
      </c>
      <c r="V270">
        <v>4.7E-2</v>
      </c>
      <c r="AA270" t="s">
        <v>1071</v>
      </c>
    </row>
    <row r="271" spans="1:29">
      <c r="A271" t="s">
        <v>48</v>
      </c>
      <c r="B271" t="s">
        <v>53</v>
      </c>
      <c r="C271" t="s">
        <v>335</v>
      </c>
      <c r="D271" t="s">
        <v>967</v>
      </c>
      <c r="E271" t="s">
        <v>968</v>
      </c>
      <c r="G271">
        <f t="shared" si="4"/>
        <v>4679.9299680000004</v>
      </c>
      <c r="H271">
        <v>1426.46</v>
      </c>
      <c r="I271">
        <v>0.26</v>
      </c>
      <c r="J271">
        <v>0.8</v>
      </c>
      <c r="K271">
        <v>0.21</v>
      </c>
      <c r="L271">
        <v>0.66</v>
      </c>
      <c r="M271">
        <v>0.12</v>
      </c>
      <c r="N271">
        <v>0.121</v>
      </c>
      <c r="O271">
        <v>0.03</v>
      </c>
      <c r="P271">
        <v>2830</v>
      </c>
      <c r="Q271">
        <v>2490</v>
      </c>
      <c r="U271">
        <v>0.41099999999999998</v>
      </c>
      <c r="V271">
        <v>0.36799999999999999</v>
      </c>
      <c r="AA271" t="s">
        <v>604</v>
      </c>
    </row>
    <row r="272" spans="1:29">
      <c r="A272" t="s">
        <v>48</v>
      </c>
      <c r="B272" t="s">
        <v>53</v>
      </c>
      <c r="C272" t="s">
        <v>335</v>
      </c>
      <c r="D272" t="s">
        <v>967</v>
      </c>
      <c r="E272" t="s">
        <v>968</v>
      </c>
      <c r="G272">
        <f t="shared" si="4"/>
        <v>4680.7829760000004</v>
      </c>
      <c r="H272">
        <v>1426.72</v>
      </c>
      <c r="I272">
        <v>0.34</v>
      </c>
      <c r="J272">
        <v>3.24</v>
      </c>
      <c r="K272">
        <v>1.1000000000000001</v>
      </c>
      <c r="L272">
        <v>2.64</v>
      </c>
      <c r="M272">
        <v>0.05</v>
      </c>
      <c r="N272">
        <v>7.6999999999999999E-2</v>
      </c>
      <c r="O272">
        <v>0.03</v>
      </c>
      <c r="P272">
        <v>2840</v>
      </c>
      <c r="Q272">
        <v>2620</v>
      </c>
      <c r="U272">
        <v>0.129</v>
      </c>
      <c r="V272">
        <v>5.7000000000000002E-2</v>
      </c>
      <c r="AA272" t="s">
        <v>761</v>
      </c>
    </row>
    <row r="273" spans="1:27">
      <c r="A273" t="s">
        <v>48</v>
      </c>
      <c r="B273" t="s">
        <v>53</v>
      </c>
      <c r="C273" t="s">
        <v>335</v>
      </c>
      <c r="D273" t="s">
        <v>967</v>
      </c>
      <c r="E273" t="s">
        <v>968</v>
      </c>
      <c r="G273">
        <f t="shared" si="4"/>
        <v>4681.8984479999999</v>
      </c>
      <c r="H273">
        <v>1427.06</v>
      </c>
      <c r="I273">
        <v>0.21</v>
      </c>
      <c r="J273">
        <v>0.13</v>
      </c>
      <c r="K273">
        <v>0.03</v>
      </c>
      <c r="L273">
        <v>0.09</v>
      </c>
      <c r="M273">
        <v>0.01</v>
      </c>
      <c r="N273">
        <v>4.5999999999999999E-2</v>
      </c>
      <c r="O273">
        <v>0.01</v>
      </c>
      <c r="P273">
        <v>2830</v>
      </c>
      <c r="Q273">
        <v>2700</v>
      </c>
      <c r="U273">
        <v>0.27100000000000002</v>
      </c>
      <c r="V273">
        <v>4.9000000000000002E-2</v>
      </c>
      <c r="AA273" t="s">
        <v>1072</v>
      </c>
    </row>
    <row r="274" spans="1:27">
      <c r="A274" t="s">
        <v>48</v>
      </c>
      <c r="B274" t="s">
        <v>53</v>
      </c>
      <c r="C274" t="s">
        <v>335</v>
      </c>
      <c r="D274" t="s">
        <v>967</v>
      </c>
      <c r="E274" t="s">
        <v>968</v>
      </c>
      <c r="G274">
        <f t="shared" si="4"/>
        <v>4682.5874160000003</v>
      </c>
      <c r="H274">
        <v>1427.27</v>
      </c>
      <c r="I274">
        <v>0.22</v>
      </c>
      <c r="J274">
        <v>1.08</v>
      </c>
      <c r="K274">
        <v>0.24</v>
      </c>
      <c r="L274">
        <v>0.86</v>
      </c>
      <c r="M274">
        <v>0.03</v>
      </c>
      <c r="N274">
        <v>5.0999999999999997E-2</v>
      </c>
      <c r="O274">
        <v>0.01</v>
      </c>
      <c r="P274">
        <v>2830</v>
      </c>
      <c r="Q274">
        <v>2690</v>
      </c>
      <c r="U274">
        <v>0.19900000000000001</v>
      </c>
      <c r="V274">
        <v>4.3999999999999997E-2</v>
      </c>
      <c r="AA274" t="s">
        <v>1073</v>
      </c>
    </row>
    <row r="275" spans="1:27">
      <c r="A275" t="s">
        <v>48</v>
      </c>
      <c r="B275" t="s">
        <v>53</v>
      </c>
      <c r="C275" t="s">
        <v>335</v>
      </c>
      <c r="D275" t="s">
        <v>971</v>
      </c>
      <c r="E275" t="s">
        <v>972</v>
      </c>
      <c r="G275">
        <f t="shared" si="4"/>
        <v>4683.3091920000006</v>
      </c>
      <c r="H275">
        <v>1427.49</v>
      </c>
      <c r="I275">
        <v>0.28000000000000003</v>
      </c>
      <c r="J275">
        <v>0.05</v>
      </c>
      <c r="K275">
        <v>0.01</v>
      </c>
      <c r="N275">
        <v>4.2000000000000003E-2</v>
      </c>
      <c r="O275">
        <v>0.01</v>
      </c>
      <c r="P275">
        <v>2830</v>
      </c>
      <c r="Q275">
        <v>2710</v>
      </c>
      <c r="U275">
        <v>0.24399999999999999</v>
      </c>
      <c r="V275">
        <v>5.3999999999999999E-2</v>
      </c>
      <c r="AA275" t="s">
        <v>1074</v>
      </c>
    </row>
    <row r="276" spans="1:27">
      <c r="A276" t="s">
        <v>48</v>
      </c>
      <c r="B276" t="s">
        <v>53</v>
      </c>
      <c r="C276" t="s">
        <v>335</v>
      </c>
      <c r="D276" t="s">
        <v>967</v>
      </c>
      <c r="E276" t="s">
        <v>968</v>
      </c>
      <c r="G276">
        <f t="shared" si="4"/>
        <v>4684.2278160000005</v>
      </c>
      <c r="H276">
        <v>1427.77</v>
      </c>
      <c r="I276">
        <v>0.66</v>
      </c>
      <c r="J276">
        <v>17.7</v>
      </c>
      <c r="K276">
        <v>11.68</v>
      </c>
      <c r="L276">
        <v>16.7</v>
      </c>
      <c r="M276">
        <v>1.25</v>
      </c>
      <c r="N276">
        <v>6.2E-2</v>
      </c>
      <c r="O276">
        <v>0.04</v>
      </c>
      <c r="P276">
        <v>2850</v>
      </c>
      <c r="Q276">
        <v>2670</v>
      </c>
      <c r="U276">
        <v>0.16300000000000001</v>
      </c>
      <c r="V276">
        <v>3.5999999999999997E-2</v>
      </c>
      <c r="AA276" t="s">
        <v>1075</v>
      </c>
    </row>
    <row r="277" spans="1:27">
      <c r="A277" t="s">
        <v>48</v>
      </c>
      <c r="B277" t="s">
        <v>53</v>
      </c>
      <c r="C277" t="s">
        <v>335</v>
      </c>
      <c r="D277" t="s">
        <v>967</v>
      </c>
      <c r="E277" t="s">
        <v>968</v>
      </c>
      <c r="G277">
        <f t="shared" si="4"/>
        <v>4686.3931440000006</v>
      </c>
      <c r="H277">
        <v>1428.43</v>
      </c>
      <c r="I277">
        <v>0.22</v>
      </c>
      <c r="J277">
        <v>195</v>
      </c>
      <c r="K277">
        <v>42.9</v>
      </c>
      <c r="L277">
        <v>17.899999999999999</v>
      </c>
      <c r="M277">
        <v>46.3</v>
      </c>
      <c r="N277">
        <v>5.0999999999999997E-2</v>
      </c>
      <c r="O277">
        <v>0.01</v>
      </c>
      <c r="P277">
        <v>2840</v>
      </c>
      <c r="Q277">
        <v>2700</v>
      </c>
      <c r="U277">
        <v>0.2</v>
      </c>
      <c r="V277">
        <v>4.3999999999999997E-2</v>
      </c>
      <c r="AA277" t="s">
        <v>1066</v>
      </c>
    </row>
    <row r="278" spans="1:27">
      <c r="A278" t="s">
        <v>48</v>
      </c>
      <c r="B278" t="s">
        <v>53</v>
      </c>
      <c r="C278" t="s">
        <v>335</v>
      </c>
      <c r="D278" t="s">
        <v>967</v>
      </c>
      <c r="E278" t="s">
        <v>968</v>
      </c>
      <c r="G278">
        <f t="shared" si="4"/>
        <v>4687.1149200000009</v>
      </c>
      <c r="H278">
        <v>1428.65</v>
      </c>
      <c r="I278">
        <v>0.51</v>
      </c>
      <c r="J278">
        <v>67.3</v>
      </c>
      <c r="K278">
        <v>34.32</v>
      </c>
      <c r="L278">
        <v>3.17</v>
      </c>
      <c r="M278">
        <v>30.2</v>
      </c>
      <c r="N278">
        <v>3.7999999999999999E-2</v>
      </c>
      <c r="O278">
        <v>0.02</v>
      </c>
      <c r="P278">
        <v>2840</v>
      </c>
      <c r="Q278">
        <v>2730</v>
      </c>
      <c r="U278">
        <v>0.27100000000000002</v>
      </c>
      <c r="V278">
        <v>0.06</v>
      </c>
      <c r="AA278" t="s">
        <v>1076</v>
      </c>
    </row>
    <row r="279" spans="1:27">
      <c r="A279" t="s">
        <v>48</v>
      </c>
      <c r="B279" t="s">
        <v>53</v>
      </c>
      <c r="C279" t="s">
        <v>335</v>
      </c>
      <c r="D279" t="s">
        <v>967</v>
      </c>
      <c r="E279" t="s">
        <v>968</v>
      </c>
      <c r="G279">
        <f t="shared" si="4"/>
        <v>4688.7881280000001</v>
      </c>
      <c r="H279">
        <v>1429.16</v>
      </c>
      <c r="I279">
        <v>0.36</v>
      </c>
      <c r="J279">
        <v>503</v>
      </c>
      <c r="K279">
        <v>181.08</v>
      </c>
      <c r="L279">
        <v>44.6</v>
      </c>
      <c r="M279">
        <v>1070</v>
      </c>
      <c r="N279">
        <v>6.6000000000000003E-2</v>
      </c>
      <c r="O279">
        <v>0.02</v>
      </c>
      <c r="P279">
        <v>2840</v>
      </c>
      <c r="Q279">
        <v>2650</v>
      </c>
      <c r="U279">
        <v>0.152</v>
      </c>
      <c r="V279">
        <v>3.4000000000000002E-2</v>
      </c>
      <c r="AA279" t="s">
        <v>1077</v>
      </c>
    </row>
    <row r="280" spans="1:27">
      <c r="A280" t="s">
        <v>48</v>
      </c>
      <c r="B280" t="s">
        <v>53</v>
      </c>
      <c r="C280" t="s">
        <v>335</v>
      </c>
      <c r="D280" t="s">
        <v>967</v>
      </c>
      <c r="E280" t="s">
        <v>968</v>
      </c>
      <c r="G280">
        <f t="shared" si="4"/>
        <v>4689.9692160000004</v>
      </c>
      <c r="H280">
        <v>1429.52</v>
      </c>
      <c r="I280">
        <v>0.37</v>
      </c>
      <c r="J280">
        <v>5.33</v>
      </c>
      <c r="K280">
        <v>1.97</v>
      </c>
      <c r="L280">
        <v>4.9400000000000004</v>
      </c>
      <c r="M280">
        <v>22.5</v>
      </c>
      <c r="N280">
        <v>7.4999999999999997E-2</v>
      </c>
      <c r="O280">
        <v>0.03</v>
      </c>
      <c r="P280">
        <v>2840</v>
      </c>
      <c r="Q280">
        <v>2620</v>
      </c>
      <c r="U280">
        <v>0.13200000000000001</v>
      </c>
      <c r="V280">
        <v>2.9000000000000001E-2</v>
      </c>
      <c r="AA280" t="s">
        <v>1077</v>
      </c>
    </row>
    <row r="281" spans="1:27">
      <c r="A281" t="s">
        <v>48</v>
      </c>
      <c r="B281" t="s">
        <v>53</v>
      </c>
      <c r="C281" t="s">
        <v>335</v>
      </c>
      <c r="D281" t="s">
        <v>967</v>
      </c>
      <c r="E281" t="s">
        <v>968</v>
      </c>
      <c r="G281">
        <f t="shared" si="4"/>
        <v>4691.1831120000006</v>
      </c>
      <c r="H281">
        <v>1429.89</v>
      </c>
      <c r="I281">
        <v>0.25</v>
      </c>
      <c r="J281">
        <v>249</v>
      </c>
      <c r="K281">
        <v>62.25</v>
      </c>
      <c r="L281">
        <v>190</v>
      </c>
      <c r="M281">
        <v>896</v>
      </c>
      <c r="N281">
        <v>4.2999999999999997E-2</v>
      </c>
      <c r="O281">
        <v>0.01</v>
      </c>
      <c r="P281">
        <v>2840</v>
      </c>
      <c r="Q281">
        <v>2720</v>
      </c>
      <c r="U281">
        <v>0.36</v>
      </c>
      <c r="V281">
        <v>5.5E-2</v>
      </c>
      <c r="AA281" t="s">
        <v>1072</v>
      </c>
    </row>
    <row r="282" spans="1:27">
      <c r="A282" t="s">
        <v>48</v>
      </c>
      <c r="B282" t="s">
        <v>53</v>
      </c>
      <c r="C282" t="s">
        <v>335</v>
      </c>
      <c r="D282" t="s">
        <v>971</v>
      </c>
      <c r="E282" t="s">
        <v>972</v>
      </c>
      <c r="G282">
        <f t="shared" si="4"/>
        <v>4692.0033120000007</v>
      </c>
      <c r="H282">
        <v>1430.14</v>
      </c>
      <c r="I282">
        <v>0.36</v>
      </c>
      <c r="J282">
        <v>6.3</v>
      </c>
      <c r="K282">
        <v>2.27</v>
      </c>
      <c r="N282">
        <v>5.5E-2</v>
      </c>
      <c r="O282">
        <v>0.02</v>
      </c>
      <c r="P282">
        <v>2840</v>
      </c>
      <c r="Q282">
        <v>2680</v>
      </c>
      <c r="U282">
        <v>0.26600000000000001</v>
      </c>
      <c r="V282">
        <v>4.1000000000000002E-2</v>
      </c>
      <c r="AA282" t="s">
        <v>1072</v>
      </c>
    </row>
    <row r="283" spans="1:27">
      <c r="A283" t="s">
        <v>48</v>
      </c>
      <c r="B283" t="s">
        <v>53</v>
      </c>
      <c r="C283" t="s">
        <v>335</v>
      </c>
      <c r="D283" t="s">
        <v>967</v>
      </c>
      <c r="E283" t="s">
        <v>968</v>
      </c>
      <c r="G283">
        <f t="shared" si="4"/>
        <v>4693.1844000000001</v>
      </c>
      <c r="H283">
        <v>1430.5</v>
      </c>
      <c r="I283">
        <v>0.52</v>
      </c>
      <c r="J283">
        <v>68.400000000000006</v>
      </c>
      <c r="K283">
        <v>35.57</v>
      </c>
      <c r="L283">
        <v>5.49</v>
      </c>
      <c r="M283">
        <v>38.6</v>
      </c>
      <c r="N283">
        <v>0.08</v>
      </c>
      <c r="O283">
        <v>0.04</v>
      </c>
      <c r="P283">
        <v>2840</v>
      </c>
      <c r="Q283">
        <v>2610</v>
      </c>
      <c r="U283">
        <v>0.126</v>
      </c>
      <c r="V283">
        <v>0.13900000000000001</v>
      </c>
      <c r="AA283" t="s">
        <v>1078</v>
      </c>
    </row>
    <row r="284" spans="1:27">
      <c r="A284" t="s">
        <v>48</v>
      </c>
      <c r="B284" t="s">
        <v>53</v>
      </c>
      <c r="C284" t="s">
        <v>335</v>
      </c>
      <c r="D284" t="s">
        <v>746</v>
      </c>
      <c r="E284" t="s">
        <v>34</v>
      </c>
      <c r="G284">
        <f t="shared" si="4"/>
        <v>4694.8904160000002</v>
      </c>
      <c r="H284">
        <v>1431.02</v>
      </c>
      <c r="I284">
        <v>0.03</v>
      </c>
      <c r="AA284" t="s">
        <v>1079</v>
      </c>
    </row>
    <row r="285" spans="1:27">
      <c r="A285" t="s">
        <v>48</v>
      </c>
      <c r="B285" t="s">
        <v>53</v>
      </c>
      <c r="C285" t="s">
        <v>335</v>
      </c>
      <c r="D285" t="s">
        <v>967</v>
      </c>
      <c r="E285" t="s">
        <v>968</v>
      </c>
      <c r="G285">
        <f t="shared" si="4"/>
        <v>4694.98884</v>
      </c>
      <c r="H285">
        <v>1431.05</v>
      </c>
      <c r="I285">
        <v>0.23</v>
      </c>
      <c r="J285">
        <v>95.3</v>
      </c>
      <c r="K285">
        <v>21.92</v>
      </c>
      <c r="L285">
        <v>0.04</v>
      </c>
      <c r="M285">
        <v>12.5</v>
      </c>
      <c r="N285">
        <v>4.2999999999999997E-2</v>
      </c>
      <c r="O285">
        <v>0.01</v>
      </c>
      <c r="P285">
        <v>2850</v>
      </c>
      <c r="Q285">
        <v>2720</v>
      </c>
      <c r="U285">
        <v>0.23899999999999999</v>
      </c>
      <c r="V285">
        <v>0.159</v>
      </c>
      <c r="AA285" t="s">
        <v>1080</v>
      </c>
    </row>
    <row r="286" spans="1:27">
      <c r="A286" t="s">
        <v>48</v>
      </c>
      <c r="B286" t="s">
        <v>53</v>
      </c>
      <c r="C286" t="s">
        <v>335</v>
      </c>
      <c r="D286" t="s">
        <v>967</v>
      </c>
      <c r="E286" t="s">
        <v>968</v>
      </c>
      <c r="G286">
        <f t="shared" si="4"/>
        <v>4695.7434240000002</v>
      </c>
      <c r="H286">
        <v>1431.28</v>
      </c>
      <c r="I286">
        <v>0.16</v>
      </c>
      <c r="J286">
        <v>0.06</v>
      </c>
      <c r="K286">
        <v>0.01</v>
      </c>
      <c r="L286">
        <v>0.04</v>
      </c>
      <c r="M286">
        <v>0.01</v>
      </c>
      <c r="N286">
        <v>4.4999999999999998E-2</v>
      </c>
      <c r="O286">
        <v>0.01</v>
      </c>
      <c r="P286">
        <v>2850</v>
      </c>
      <c r="Q286">
        <v>2720</v>
      </c>
      <c r="U286">
        <v>0.22800000000000001</v>
      </c>
      <c r="V286">
        <v>5.0999999999999997E-2</v>
      </c>
      <c r="AA286" t="s">
        <v>1081</v>
      </c>
    </row>
    <row r="287" spans="1:27">
      <c r="A287" t="s">
        <v>48</v>
      </c>
      <c r="B287" t="s">
        <v>53</v>
      </c>
      <c r="C287" t="s">
        <v>335</v>
      </c>
      <c r="D287" t="s">
        <v>967</v>
      </c>
      <c r="E287" t="s">
        <v>968</v>
      </c>
      <c r="G287">
        <f t="shared" si="4"/>
        <v>4696.268352</v>
      </c>
      <c r="H287">
        <v>1431.44</v>
      </c>
      <c r="I287">
        <v>0.16</v>
      </c>
      <c r="J287">
        <v>0.05</v>
      </c>
      <c r="K287">
        <v>0.01</v>
      </c>
      <c r="L287">
        <v>0.05</v>
      </c>
      <c r="M287">
        <v>0.01</v>
      </c>
      <c r="N287">
        <v>5.5E-2</v>
      </c>
      <c r="O287">
        <v>0.01</v>
      </c>
      <c r="P287">
        <v>2830</v>
      </c>
      <c r="Q287">
        <v>2670</v>
      </c>
      <c r="U287">
        <v>0.183</v>
      </c>
      <c r="V287">
        <v>4.1000000000000002E-2</v>
      </c>
      <c r="AA287" t="s">
        <v>1082</v>
      </c>
    </row>
    <row r="288" spans="1:27">
      <c r="A288" t="s">
        <v>48</v>
      </c>
      <c r="B288" t="s">
        <v>53</v>
      </c>
      <c r="C288" t="s">
        <v>335</v>
      </c>
      <c r="D288" t="s">
        <v>967</v>
      </c>
      <c r="E288" t="s">
        <v>968</v>
      </c>
      <c r="G288">
        <f t="shared" si="4"/>
        <v>4696.7932799999999</v>
      </c>
      <c r="H288">
        <v>1431.6</v>
      </c>
      <c r="I288">
        <v>0.16</v>
      </c>
      <c r="J288">
        <v>7.23</v>
      </c>
      <c r="K288">
        <v>1.1599999999999999</v>
      </c>
      <c r="L288">
        <v>0.04</v>
      </c>
      <c r="M288">
        <v>166</v>
      </c>
      <c r="N288">
        <v>4.4999999999999998E-2</v>
      </c>
      <c r="O288">
        <v>0.01</v>
      </c>
      <c r="P288">
        <v>2830</v>
      </c>
      <c r="Q288">
        <v>2700</v>
      </c>
      <c r="U288">
        <v>0.22700000000000001</v>
      </c>
      <c r="V288">
        <v>0.05</v>
      </c>
      <c r="AA288" t="s">
        <v>1083</v>
      </c>
    </row>
    <row r="289" spans="1:30" s="309" customFormat="1">
      <c r="A289" s="57" t="s">
        <v>48</v>
      </c>
      <c r="B289" s="57" t="s">
        <v>53</v>
      </c>
      <c r="C289" s="309" t="s">
        <v>335</v>
      </c>
      <c r="D289" s="309" t="s">
        <v>967</v>
      </c>
      <c r="E289" s="309" t="s">
        <v>968</v>
      </c>
      <c r="G289" s="309">
        <f t="shared" si="4"/>
        <v>4697.3182080000006</v>
      </c>
      <c r="H289" s="309">
        <v>1431.76</v>
      </c>
      <c r="I289" s="309">
        <v>0.28000000000000003</v>
      </c>
      <c r="J289" s="309">
        <v>5.46</v>
      </c>
      <c r="K289" s="309">
        <v>1.53</v>
      </c>
      <c r="L289" s="309">
        <v>3.25</v>
      </c>
      <c r="M289" s="309">
        <v>0.04</v>
      </c>
      <c r="N289" s="309">
        <v>9.4E-2</v>
      </c>
      <c r="O289" s="309">
        <v>0.03</v>
      </c>
      <c r="P289" s="309">
        <v>2850</v>
      </c>
      <c r="Q289" s="309">
        <v>2580</v>
      </c>
      <c r="U289" s="309">
        <v>0.151</v>
      </c>
      <c r="V289" s="309">
        <v>2.3E-2</v>
      </c>
      <c r="AA289" s="309" t="s">
        <v>604</v>
      </c>
      <c r="AB289" s="309" t="s">
        <v>606</v>
      </c>
      <c r="AC289" s="152" t="s">
        <v>607</v>
      </c>
      <c r="AD289" s="309" t="str">
        <f>Sampling_2022!AE42</f>
        <v>***Is written K-74-1-13 on the sample…</v>
      </c>
    </row>
    <row r="290" spans="1:30">
      <c r="A290" t="s">
        <v>48</v>
      </c>
      <c r="B290" t="s">
        <v>53</v>
      </c>
      <c r="C290" t="s">
        <v>335</v>
      </c>
      <c r="D290" t="s">
        <v>967</v>
      </c>
      <c r="E290" t="s">
        <v>968</v>
      </c>
      <c r="G290">
        <f t="shared" si="4"/>
        <v>4698.2368320000005</v>
      </c>
      <c r="H290">
        <v>1432.04</v>
      </c>
      <c r="I290">
        <v>0.28999999999999998</v>
      </c>
      <c r="J290">
        <v>336</v>
      </c>
      <c r="K290">
        <v>97.44</v>
      </c>
      <c r="L290">
        <v>198</v>
      </c>
      <c r="M290">
        <v>99.3</v>
      </c>
      <c r="N290">
        <v>0.14699999999999999</v>
      </c>
      <c r="O290">
        <v>0.04</v>
      </c>
      <c r="P290">
        <v>2850</v>
      </c>
      <c r="Q290">
        <v>2430</v>
      </c>
      <c r="U290">
        <v>0.216</v>
      </c>
      <c r="V290">
        <v>9.4E-2</v>
      </c>
      <c r="AA290" t="s">
        <v>640</v>
      </c>
    </row>
    <row r="291" spans="1:30">
      <c r="A291" t="s">
        <v>48</v>
      </c>
      <c r="B291" t="s">
        <v>53</v>
      </c>
      <c r="C291" t="s">
        <v>335</v>
      </c>
      <c r="D291" t="s">
        <v>967</v>
      </c>
      <c r="E291" t="s">
        <v>968</v>
      </c>
      <c r="G291">
        <f t="shared" si="4"/>
        <v>4699.1882640000003</v>
      </c>
      <c r="H291">
        <v>1432.33</v>
      </c>
      <c r="I291">
        <v>0.28999999999999998</v>
      </c>
      <c r="J291">
        <v>602</v>
      </c>
      <c r="K291">
        <v>174.58</v>
      </c>
      <c r="L291">
        <v>581</v>
      </c>
      <c r="M291">
        <v>94.9</v>
      </c>
      <c r="N291">
        <v>0.125</v>
      </c>
      <c r="O291">
        <v>0.04</v>
      </c>
      <c r="P291">
        <v>2840</v>
      </c>
      <c r="Q291">
        <v>2490</v>
      </c>
      <c r="U291">
        <v>0.19700000000000001</v>
      </c>
      <c r="V291">
        <v>4.1000000000000002E-2</v>
      </c>
      <c r="AA291" t="s">
        <v>1084</v>
      </c>
    </row>
    <row r="292" spans="1:30">
      <c r="A292" t="s">
        <v>48</v>
      </c>
      <c r="B292" t="s">
        <v>53</v>
      </c>
      <c r="C292" t="s">
        <v>335</v>
      </c>
      <c r="D292" t="s">
        <v>967</v>
      </c>
      <c r="E292" t="s">
        <v>968</v>
      </c>
      <c r="G292">
        <f t="shared" si="4"/>
        <v>4700.1396960000002</v>
      </c>
      <c r="H292">
        <v>1432.62</v>
      </c>
      <c r="I292">
        <v>0.23</v>
      </c>
      <c r="J292">
        <v>94.1</v>
      </c>
      <c r="K292">
        <v>21.64</v>
      </c>
      <c r="L292">
        <v>27.3</v>
      </c>
      <c r="M292">
        <v>31.1</v>
      </c>
      <c r="N292">
        <v>0.11799999999999999</v>
      </c>
      <c r="O292">
        <v>0.03</v>
      </c>
      <c r="P292">
        <v>2820</v>
      </c>
      <c r="Q292">
        <v>2490</v>
      </c>
      <c r="U292">
        <v>0.155</v>
      </c>
      <c r="V292">
        <v>3.5999999999999997E-2</v>
      </c>
      <c r="AA292" t="s">
        <v>1085</v>
      </c>
    </row>
    <row r="293" spans="1:30">
      <c r="A293" t="s">
        <v>48</v>
      </c>
      <c r="B293" t="s">
        <v>53</v>
      </c>
      <c r="C293" t="s">
        <v>335</v>
      </c>
      <c r="D293" t="s">
        <v>967</v>
      </c>
      <c r="E293" t="s">
        <v>968</v>
      </c>
      <c r="G293">
        <f t="shared" si="4"/>
        <v>4700.8942799999995</v>
      </c>
      <c r="H293">
        <v>1432.85</v>
      </c>
      <c r="I293">
        <v>0.19</v>
      </c>
      <c r="J293">
        <v>337</v>
      </c>
      <c r="K293">
        <v>64.03</v>
      </c>
      <c r="L293">
        <v>274</v>
      </c>
      <c r="M293">
        <v>21.6</v>
      </c>
      <c r="N293">
        <v>0.108</v>
      </c>
      <c r="O293">
        <v>0.02</v>
      </c>
      <c r="P293">
        <v>2840</v>
      </c>
      <c r="Q293">
        <v>2530</v>
      </c>
      <c r="U293">
        <v>0.14799999999999999</v>
      </c>
      <c r="V293">
        <v>0.04</v>
      </c>
      <c r="AA293" t="s">
        <v>603</v>
      </c>
    </row>
    <row r="294" spans="1:30">
      <c r="A294" s="13" t="s">
        <v>48</v>
      </c>
      <c r="B294" s="13" t="s">
        <v>53</v>
      </c>
      <c r="C294" t="s">
        <v>335</v>
      </c>
      <c r="D294" t="s">
        <v>967</v>
      </c>
      <c r="E294" t="s">
        <v>968</v>
      </c>
      <c r="G294">
        <f t="shared" si="4"/>
        <v>4701.517632</v>
      </c>
      <c r="H294">
        <v>1433.04</v>
      </c>
      <c r="I294">
        <v>0.41</v>
      </c>
      <c r="J294">
        <v>1000</v>
      </c>
      <c r="K294">
        <v>410</v>
      </c>
      <c r="L294">
        <v>871</v>
      </c>
      <c r="M294">
        <v>184</v>
      </c>
      <c r="N294">
        <v>0.13600000000000001</v>
      </c>
      <c r="O294">
        <v>0.06</v>
      </c>
      <c r="P294">
        <v>2840</v>
      </c>
      <c r="Q294">
        <v>2460</v>
      </c>
      <c r="U294">
        <v>0.19600000000000001</v>
      </c>
      <c r="V294">
        <v>5.6000000000000001E-2</v>
      </c>
      <c r="AA294" t="s">
        <v>603</v>
      </c>
    </row>
    <row r="295" spans="1:30">
      <c r="A295" t="s">
        <v>48</v>
      </c>
      <c r="B295" t="s">
        <v>53</v>
      </c>
      <c r="C295" t="s">
        <v>335</v>
      </c>
      <c r="D295" t="s">
        <v>967</v>
      </c>
      <c r="E295" t="s">
        <v>968</v>
      </c>
      <c r="G295">
        <f t="shared" si="4"/>
        <v>4702.86276</v>
      </c>
      <c r="H295">
        <v>1433.45</v>
      </c>
      <c r="I295">
        <v>0.2</v>
      </c>
      <c r="J295">
        <v>594</v>
      </c>
      <c r="K295">
        <v>118.8</v>
      </c>
      <c r="L295">
        <v>493</v>
      </c>
      <c r="M295">
        <v>276</v>
      </c>
      <c r="N295">
        <v>0.13300000000000001</v>
      </c>
      <c r="O295">
        <v>0.03</v>
      </c>
      <c r="P295">
        <v>2850</v>
      </c>
      <c r="Q295">
        <v>2470</v>
      </c>
      <c r="U295">
        <v>0.124</v>
      </c>
      <c r="V295">
        <v>1.9E-2</v>
      </c>
      <c r="AA295" t="s">
        <v>640</v>
      </c>
    </row>
    <row r="296" spans="1:30">
      <c r="A296" t="s">
        <v>48</v>
      </c>
      <c r="B296" t="s">
        <v>53</v>
      </c>
      <c r="C296" t="s">
        <v>335</v>
      </c>
      <c r="D296" t="s">
        <v>967</v>
      </c>
      <c r="E296" t="s">
        <v>968</v>
      </c>
      <c r="G296">
        <f t="shared" si="4"/>
        <v>4703.5189200000004</v>
      </c>
      <c r="H296">
        <v>1433.65</v>
      </c>
      <c r="I296">
        <v>0.33</v>
      </c>
      <c r="J296">
        <v>887</v>
      </c>
      <c r="K296">
        <v>292.70999999999998</v>
      </c>
      <c r="L296">
        <v>773</v>
      </c>
      <c r="M296">
        <v>340</v>
      </c>
      <c r="N296">
        <v>0.122</v>
      </c>
      <c r="O296">
        <v>0.04</v>
      </c>
      <c r="P296">
        <v>2860</v>
      </c>
      <c r="Q296">
        <v>2510</v>
      </c>
      <c r="U296">
        <v>9.2999999999999999E-2</v>
      </c>
      <c r="V296">
        <v>2.1000000000000001E-2</v>
      </c>
      <c r="AA296" t="s">
        <v>1086</v>
      </c>
    </row>
    <row r="297" spans="1:30">
      <c r="A297" t="s">
        <v>48</v>
      </c>
      <c r="B297" t="s">
        <v>53</v>
      </c>
      <c r="C297" t="s">
        <v>335</v>
      </c>
      <c r="D297" t="s">
        <v>967</v>
      </c>
      <c r="E297" t="s">
        <v>968</v>
      </c>
      <c r="G297">
        <f t="shared" si="4"/>
        <v>4704.601584</v>
      </c>
      <c r="H297">
        <v>1433.98</v>
      </c>
      <c r="I297">
        <v>0.56000000000000005</v>
      </c>
      <c r="J297">
        <v>137</v>
      </c>
      <c r="K297">
        <v>76.72</v>
      </c>
      <c r="L297">
        <v>115</v>
      </c>
      <c r="M297">
        <v>3.9</v>
      </c>
      <c r="N297">
        <v>5.3999999999999999E-2</v>
      </c>
      <c r="O297">
        <v>0.03</v>
      </c>
      <c r="P297">
        <v>2850</v>
      </c>
      <c r="Q297">
        <v>2700</v>
      </c>
      <c r="U297">
        <v>0.188</v>
      </c>
      <c r="V297">
        <v>4.2000000000000003E-2</v>
      </c>
      <c r="AA297" t="s">
        <v>1087</v>
      </c>
    </row>
    <row r="298" spans="1:30">
      <c r="A298" t="s">
        <v>48</v>
      </c>
      <c r="B298" t="s">
        <v>53</v>
      </c>
      <c r="C298" t="s">
        <v>335</v>
      </c>
      <c r="D298" t="s">
        <v>967</v>
      </c>
      <c r="E298" t="s">
        <v>968</v>
      </c>
      <c r="G298">
        <f t="shared" si="4"/>
        <v>4706.4388319999998</v>
      </c>
      <c r="H298">
        <v>1434.54</v>
      </c>
      <c r="I298">
        <v>0.6</v>
      </c>
      <c r="J298">
        <v>404</v>
      </c>
      <c r="K298">
        <v>242.4</v>
      </c>
      <c r="L298">
        <v>164</v>
      </c>
      <c r="M298">
        <v>12.7</v>
      </c>
      <c r="N298">
        <v>0.105</v>
      </c>
      <c r="O298">
        <v>0.06</v>
      </c>
      <c r="P298">
        <v>2840</v>
      </c>
      <c r="Q298">
        <v>2540</v>
      </c>
      <c r="U298">
        <v>9.1999999999999998E-2</v>
      </c>
      <c r="V298">
        <v>2.1000000000000001E-2</v>
      </c>
      <c r="AA298" t="s">
        <v>1088</v>
      </c>
    </row>
    <row r="299" spans="1:30">
      <c r="A299" t="s">
        <v>48</v>
      </c>
      <c r="B299" t="s">
        <v>53</v>
      </c>
      <c r="C299" t="s">
        <v>335</v>
      </c>
      <c r="D299" t="s">
        <v>971</v>
      </c>
      <c r="E299" t="s">
        <v>972</v>
      </c>
      <c r="G299">
        <f t="shared" si="4"/>
        <v>4708.4073120000003</v>
      </c>
      <c r="H299">
        <v>1435.14</v>
      </c>
      <c r="I299">
        <v>0.14000000000000001</v>
      </c>
      <c r="J299">
        <v>0.05</v>
      </c>
      <c r="K299">
        <v>0.01</v>
      </c>
      <c r="N299">
        <v>7.0000000000000001E-3</v>
      </c>
      <c r="O299">
        <v>0</v>
      </c>
      <c r="P299">
        <v>2830</v>
      </c>
      <c r="Q299">
        <v>2810</v>
      </c>
      <c r="U299">
        <v>0.16800000000000001</v>
      </c>
      <c r="V299">
        <v>3.4000000000000002E-2</v>
      </c>
      <c r="AA299" t="s">
        <v>603</v>
      </c>
    </row>
    <row r="300" spans="1:30">
      <c r="A300" t="s">
        <v>48</v>
      </c>
      <c r="B300" t="s">
        <v>53</v>
      </c>
      <c r="C300" t="s">
        <v>335</v>
      </c>
      <c r="D300" t="s">
        <v>967</v>
      </c>
      <c r="E300" t="s">
        <v>968</v>
      </c>
      <c r="G300">
        <f t="shared" si="4"/>
        <v>4708.8666240000002</v>
      </c>
      <c r="H300">
        <v>1435.28</v>
      </c>
      <c r="I300">
        <v>0.99</v>
      </c>
      <c r="J300">
        <v>161</v>
      </c>
      <c r="K300">
        <v>159.38999999999999</v>
      </c>
      <c r="L300">
        <v>6.96</v>
      </c>
      <c r="M300">
        <v>211</v>
      </c>
      <c r="N300">
        <v>4.8000000000000001E-2</v>
      </c>
      <c r="O300">
        <v>0.05</v>
      </c>
      <c r="P300">
        <v>2820</v>
      </c>
      <c r="Q300">
        <v>2690</v>
      </c>
      <c r="U300">
        <v>0.30599999999999999</v>
      </c>
      <c r="V300">
        <v>4.7E-2</v>
      </c>
      <c r="AA300" t="s">
        <v>1072</v>
      </c>
    </row>
    <row r="301" spans="1:30">
      <c r="A301" t="s">
        <v>48</v>
      </c>
      <c r="B301" t="s">
        <v>53</v>
      </c>
      <c r="C301" t="s">
        <v>335</v>
      </c>
      <c r="D301" t="s">
        <v>971</v>
      </c>
      <c r="E301" t="s">
        <v>972</v>
      </c>
      <c r="G301">
        <f t="shared" si="4"/>
        <v>4712.1146159999998</v>
      </c>
      <c r="H301">
        <v>1436.27</v>
      </c>
      <c r="I301">
        <v>0.21</v>
      </c>
      <c r="J301">
        <v>10.6</v>
      </c>
      <c r="K301">
        <v>2.23</v>
      </c>
      <c r="N301">
        <v>6.8000000000000005E-2</v>
      </c>
      <c r="O301">
        <v>0.01</v>
      </c>
      <c r="P301">
        <v>2870</v>
      </c>
      <c r="Q301">
        <v>2670</v>
      </c>
      <c r="U301">
        <v>0.14799999999999999</v>
      </c>
      <c r="V301">
        <v>3.3000000000000002E-2</v>
      </c>
      <c r="AA301" t="s">
        <v>1089</v>
      </c>
    </row>
    <row r="302" spans="1:30">
      <c r="A302" t="s">
        <v>48</v>
      </c>
      <c r="B302" t="s">
        <v>53</v>
      </c>
      <c r="C302" t="s">
        <v>335</v>
      </c>
      <c r="D302" t="s">
        <v>967</v>
      </c>
      <c r="E302" t="s">
        <v>968</v>
      </c>
      <c r="G302">
        <f t="shared" si="4"/>
        <v>4712.8035840000002</v>
      </c>
      <c r="H302">
        <v>1436.48</v>
      </c>
      <c r="I302">
        <v>0.28999999999999998</v>
      </c>
      <c r="J302">
        <v>1.75</v>
      </c>
      <c r="K302">
        <v>0.51</v>
      </c>
      <c r="L302">
        <v>1.66</v>
      </c>
      <c r="M302">
        <v>0.33</v>
      </c>
      <c r="N302">
        <v>0.09</v>
      </c>
      <c r="O302">
        <v>0.03</v>
      </c>
      <c r="P302">
        <v>2840</v>
      </c>
      <c r="Q302">
        <v>2580</v>
      </c>
      <c r="U302">
        <v>0.109</v>
      </c>
      <c r="V302">
        <v>7.2999999999999995E-2</v>
      </c>
      <c r="AA302" t="s">
        <v>1090</v>
      </c>
    </row>
    <row r="303" spans="1:30">
      <c r="A303" t="s">
        <v>48</v>
      </c>
      <c r="B303" t="s">
        <v>53</v>
      </c>
      <c r="C303" t="s">
        <v>335</v>
      </c>
      <c r="D303" t="s">
        <v>967</v>
      </c>
      <c r="E303" t="s">
        <v>968</v>
      </c>
      <c r="G303">
        <f t="shared" si="4"/>
        <v>4713.7550160000001</v>
      </c>
      <c r="H303">
        <v>1436.77</v>
      </c>
      <c r="I303">
        <v>0.23</v>
      </c>
      <c r="J303">
        <v>3.74</v>
      </c>
      <c r="K303">
        <v>0.86</v>
      </c>
      <c r="L303">
        <v>2.52</v>
      </c>
      <c r="M303">
        <v>0.2</v>
      </c>
      <c r="N303">
        <v>8.2000000000000003E-2</v>
      </c>
      <c r="O303">
        <v>0.02</v>
      </c>
      <c r="P303">
        <v>2860</v>
      </c>
      <c r="Q303">
        <v>2620</v>
      </c>
      <c r="U303">
        <v>0.122</v>
      </c>
      <c r="V303">
        <v>2.7E-2</v>
      </c>
      <c r="AA303" t="s">
        <v>1091</v>
      </c>
    </row>
    <row r="304" spans="1:30">
      <c r="A304" t="s">
        <v>48</v>
      </c>
      <c r="B304" t="s">
        <v>53</v>
      </c>
      <c r="C304" t="s">
        <v>335</v>
      </c>
      <c r="D304" t="s">
        <v>967</v>
      </c>
      <c r="E304" t="s">
        <v>968</v>
      </c>
      <c r="G304">
        <f t="shared" si="4"/>
        <v>4714.5096000000003</v>
      </c>
      <c r="H304">
        <v>1437</v>
      </c>
      <c r="I304">
        <v>0.7</v>
      </c>
      <c r="J304">
        <v>485</v>
      </c>
      <c r="K304">
        <v>339.5</v>
      </c>
      <c r="L304">
        <v>6.95</v>
      </c>
      <c r="M304">
        <v>576</v>
      </c>
      <c r="N304">
        <v>5.0999999999999997E-2</v>
      </c>
      <c r="O304">
        <v>0.04</v>
      </c>
      <c r="P304">
        <v>2810</v>
      </c>
      <c r="Q304">
        <v>2670</v>
      </c>
      <c r="U304">
        <v>0.24199999999999999</v>
      </c>
      <c r="V304">
        <v>4.3999999999999997E-2</v>
      </c>
      <c r="AA304" t="s">
        <v>1092</v>
      </c>
    </row>
    <row r="305" spans="1:29">
      <c r="A305" t="s">
        <v>48</v>
      </c>
      <c r="B305" t="s">
        <v>56</v>
      </c>
      <c r="C305" t="s">
        <v>335</v>
      </c>
      <c r="D305" t="s">
        <v>746</v>
      </c>
      <c r="E305" t="s">
        <v>34</v>
      </c>
      <c r="G305">
        <f t="shared" si="4"/>
        <v>4716.8061600000001</v>
      </c>
      <c r="H305">
        <v>1437.7</v>
      </c>
      <c r="I305">
        <v>0.7</v>
      </c>
      <c r="AA305" t="s">
        <v>1093</v>
      </c>
    </row>
    <row r="306" spans="1:29" s="57" customFormat="1">
      <c r="A306" s="13" t="s">
        <v>51</v>
      </c>
      <c r="B306" s="13" t="s">
        <v>53</v>
      </c>
      <c r="C306" s="57" t="s">
        <v>335</v>
      </c>
      <c r="D306" s="57" t="s">
        <v>967</v>
      </c>
      <c r="E306" s="57" t="s">
        <v>968</v>
      </c>
      <c r="G306" s="57">
        <f t="shared" si="4"/>
        <v>4655.4552000000003</v>
      </c>
      <c r="H306" s="57">
        <v>1419</v>
      </c>
      <c r="I306" s="57">
        <v>1.95</v>
      </c>
      <c r="J306" s="57">
        <v>0.03</v>
      </c>
      <c r="K306" s="57">
        <v>0.06</v>
      </c>
      <c r="L306" s="57">
        <v>0.03</v>
      </c>
      <c r="M306" s="57">
        <v>0.01</v>
      </c>
      <c r="N306" s="57">
        <v>0.03</v>
      </c>
      <c r="O306" s="57">
        <v>0.06</v>
      </c>
      <c r="P306" s="57">
        <v>2700</v>
      </c>
      <c r="Q306" s="57">
        <v>2620</v>
      </c>
      <c r="U306" s="57">
        <v>0.19500000000000001</v>
      </c>
      <c r="V306" s="57">
        <v>8.3000000000000004E-2</v>
      </c>
      <c r="AA306" s="57" t="s">
        <v>613</v>
      </c>
      <c r="AB306" s="57" t="str">
        <f>Sampling_2022!W43</f>
        <v>SR-2022-001/C-75-1-2</v>
      </c>
      <c r="AC306" s="149" t="s">
        <v>615</v>
      </c>
    </row>
    <row r="307" spans="1:29">
      <c r="A307" t="s">
        <v>51</v>
      </c>
      <c r="B307" t="s">
        <v>53</v>
      </c>
      <c r="C307" t="s">
        <v>335</v>
      </c>
      <c r="D307" t="s">
        <v>971</v>
      </c>
      <c r="E307" t="s">
        <v>972</v>
      </c>
      <c r="G307">
        <f t="shared" si="4"/>
        <v>4661.8527600000007</v>
      </c>
      <c r="H307">
        <v>1420.95</v>
      </c>
      <c r="I307">
        <v>0.15</v>
      </c>
      <c r="J307">
        <v>0.03</v>
      </c>
      <c r="K307">
        <v>0</v>
      </c>
      <c r="N307">
        <v>3.3000000000000002E-2</v>
      </c>
      <c r="O307">
        <v>0</v>
      </c>
      <c r="P307">
        <v>2700</v>
      </c>
      <c r="Q307">
        <v>2610</v>
      </c>
      <c r="V307">
        <v>6.5000000000000002E-2</v>
      </c>
      <c r="AA307" t="s">
        <v>613</v>
      </c>
    </row>
    <row r="308" spans="1:29">
      <c r="A308" t="s">
        <v>51</v>
      </c>
      <c r="B308" t="s">
        <v>53</v>
      </c>
      <c r="C308" t="s">
        <v>335</v>
      </c>
      <c r="D308" t="s">
        <v>967</v>
      </c>
      <c r="E308" t="s">
        <v>968</v>
      </c>
      <c r="G308">
        <f t="shared" si="4"/>
        <v>4662.3448799999996</v>
      </c>
      <c r="H308">
        <v>1421.1</v>
      </c>
      <c r="I308">
        <v>0.13</v>
      </c>
      <c r="J308">
        <v>0.03</v>
      </c>
      <c r="K308">
        <v>0</v>
      </c>
      <c r="L308">
        <v>0.02</v>
      </c>
      <c r="M308">
        <v>0.01</v>
      </c>
      <c r="N308">
        <v>2.7E-2</v>
      </c>
      <c r="O308">
        <v>0</v>
      </c>
      <c r="P308">
        <v>2700</v>
      </c>
      <c r="Q308">
        <v>2630</v>
      </c>
      <c r="U308">
        <v>3.9E-2</v>
      </c>
      <c r="V308">
        <v>1.7000000000000001E-2</v>
      </c>
      <c r="AA308" t="s">
        <v>613</v>
      </c>
    </row>
    <row r="309" spans="1:29">
      <c r="A309" t="s">
        <v>51</v>
      </c>
      <c r="B309" t="s">
        <v>53</v>
      </c>
      <c r="C309" t="s">
        <v>335</v>
      </c>
      <c r="D309" t="s">
        <v>967</v>
      </c>
      <c r="E309" t="s">
        <v>968</v>
      </c>
      <c r="G309">
        <f t="shared" si="4"/>
        <v>4662.7713840000006</v>
      </c>
      <c r="H309">
        <v>1421.23</v>
      </c>
      <c r="I309">
        <v>0.17</v>
      </c>
      <c r="J309">
        <v>0.03</v>
      </c>
      <c r="K309">
        <v>0.01</v>
      </c>
      <c r="L309">
        <v>0.03</v>
      </c>
      <c r="M309">
        <v>0.01</v>
      </c>
      <c r="N309">
        <v>1.7000000000000001E-2</v>
      </c>
      <c r="O309">
        <v>0</v>
      </c>
      <c r="P309">
        <v>2710</v>
      </c>
      <c r="Q309">
        <v>2660</v>
      </c>
      <c r="V309">
        <v>6.7000000000000004E-2</v>
      </c>
      <c r="AA309" t="s">
        <v>613</v>
      </c>
    </row>
    <row r="310" spans="1:29">
      <c r="A310" t="s">
        <v>51</v>
      </c>
      <c r="B310" t="s">
        <v>53</v>
      </c>
      <c r="C310" t="s">
        <v>335</v>
      </c>
      <c r="D310" t="s">
        <v>971</v>
      </c>
      <c r="E310" t="s">
        <v>972</v>
      </c>
      <c r="G310">
        <f t="shared" si="4"/>
        <v>4663.3291200000003</v>
      </c>
      <c r="H310">
        <v>1421.4</v>
      </c>
      <c r="I310">
        <v>0.06</v>
      </c>
      <c r="J310">
        <v>0.02</v>
      </c>
      <c r="K310">
        <v>0</v>
      </c>
      <c r="N310">
        <v>1.4999999999999999E-2</v>
      </c>
      <c r="O310">
        <v>0</v>
      </c>
      <c r="P310">
        <v>2720</v>
      </c>
      <c r="Q310">
        <v>2680</v>
      </c>
      <c r="U310">
        <v>0.316</v>
      </c>
      <c r="V310">
        <v>0.126</v>
      </c>
      <c r="AA310" t="s">
        <v>613</v>
      </c>
    </row>
    <row r="311" spans="1:29">
      <c r="A311" t="s">
        <v>51</v>
      </c>
      <c r="B311" t="s">
        <v>53</v>
      </c>
      <c r="C311" t="s">
        <v>335</v>
      </c>
      <c r="D311" t="s">
        <v>967</v>
      </c>
      <c r="E311" t="s">
        <v>968</v>
      </c>
      <c r="G311">
        <f t="shared" si="4"/>
        <v>4663.5259679999999</v>
      </c>
      <c r="H311">
        <v>1421.46</v>
      </c>
      <c r="I311">
        <v>0.67</v>
      </c>
      <c r="J311">
        <v>0.02</v>
      </c>
      <c r="K311">
        <v>0.01</v>
      </c>
      <c r="L311">
        <v>0.01</v>
      </c>
      <c r="N311">
        <v>1.0999999999999999E-2</v>
      </c>
      <c r="O311">
        <v>0.01</v>
      </c>
      <c r="P311">
        <v>2700</v>
      </c>
      <c r="Q311">
        <v>2670</v>
      </c>
      <c r="V311">
        <v>9.1999999999999998E-2</v>
      </c>
      <c r="AA311" t="s">
        <v>613</v>
      </c>
    </row>
    <row r="312" spans="1:29">
      <c r="A312" t="s">
        <v>51</v>
      </c>
      <c r="B312" t="s">
        <v>53</v>
      </c>
      <c r="C312" t="s">
        <v>335</v>
      </c>
      <c r="D312" t="s">
        <v>967</v>
      </c>
      <c r="E312" t="s">
        <v>968</v>
      </c>
      <c r="G312">
        <f t="shared" si="4"/>
        <v>4665.7241040000008</v>
      </c>
      <c r="H312">
        <v>1422.13</v>
      </c>
      <c r="I312">
        <v>0.64</v>
      </c>
      <c r="J312">
        <v>7.0000000000000007E-2</v>
      </c>
      <c r="K312">
        <v>0.04</v>
      </c>
      <c r="L312">
        <v>0.06</v>
      </c>
      <c r="M312">
        <v>0.03</v>
      </c>
      <c r="N312">
        <v>1.7999999999999999E-2</v>
      </c>
      <c r="O312">
        <v>0.01</v>
      </c>
      <c r="P312">
        <v>2710</v>
      </c>
      <c r="Q312">
        <v>2660</v>
      </c>
      <c r="V312">
        <v>0.20699999999999999</v>
      </c>
      <c r="AA312" t="s">
        <v>1094</v>
      </c>
    </row>
    <row r="313" spans="1:29">
      <c r="A313" t="s">
        <v>51</v>
      </c>
      <c r="B313" t="s">
        <v>53</v>
      </c>
      <c r="C313" t="s">
        <v>335</v>
      </c>
      <c r="D313" t="s">
        <v>967</v>
      </c>
      <c r="E313" t="s">
        <v>968</v>
      </c>
      <c r="G313">
        <f t="shared" si="4"/>
        <v>4667.8238160000001</v>
      </c>
      <c r="H313">
        <v>1422.77</v>
      </c>
      <c r="I313">
        <v>0.23</v>
      </c>
      <c r="J313">
        <v>0.13</v>
      </c>
      <c r="K313">
        <v>0.03</v>
      </c>
      <c r="L313">
        <v>7.0000000000000007E-2</v>
      </c>
      <c r="M313">
        <v>0.06</v>
      </c>
      <c r="N313">
        <v>3.5000000000000003E-2</v>
      </c>
      <c r="O313">
        <v>0.01</v>
      </c>
      <c r="P313">
        <v>2720</v>
      </c>
      <c r="Q313">
        <v>2620</v>
      </c>
      <c r="V313">
        <v>6.7000000000000004E-2</v>
      </c>
      <c r="AA313" t="s">
        <v>613</v>
      </c>
    </row>
    <row r="314" spans="1:29">
      <c r="A314" t="s">
        <v>51</v>
      </c>
      <c r="B314" t="s">
        <v>53</v>
      </c>
      <c r="C314" t="s">
        <v>335</v>
      </c>
      <c r="D314" t="s">
        <v>967</v>
      </c>
      <c r="E314" t="s">
        <v>968</v>
      </c>
      <c r="G314">
        <f t="shared" si="4"/>
        <v>4668.5784000000003</v>
      </c>
      <c r="H314">
        <v>1423</v>
      </c>
      <c r="I314">
        <v>0.51</v>
      </c>
      <c r="J314">
        <v>0.03</v>
      </c>
      <c r="K314">
        <v>0.02</v>
      </c>
      <c r="L314">
        <v>0.02</v>
      </c>
      <c r="M314">
        <v>0.01</v>
      </c>
      <c r="N314">
        <v>5.0000000000000001E-3</v>
      </c>
      <c r="O314">
        <v>0</v>
      </c>
      <c r="P314">
        <v>2690</v>
      </c>
      <c r="Q314">
        <v>2680</v>
      </c>
      <c r="U314">
        <v>0.28000000000000003</v>
      </c>
      <c r="V314">
        <v>0.11899999999999999</v>
      </c>
      <c r="AA314" t="s">
        <v>613</v>
      </c>
    </row>
    <row r="315" spans="1:29">
      <c r="A315" t="s">
        <v>51</v>
      </c>
      <c r="B315" t="s">
        <v>53</v>
      </c>
      <c r="C315" t="s">
        <v>335</v>
      </c>
      <c r="D315" t="s">
        <v>967</v>
      </c>
      <c r="E315" t="s">
        <v>968</v>
      </c>
      <c r="G315">
        <f t="shared" si="4"/>
        <v>4670.2516080000005</v>
      </c>
      <c r="H315">
        <v>1423.51</v>
      </c>
      <c r="I315">
        <v>0.59</v>
      </c>
      <c r="J315">
        <v>0.06</v>
      </c>
      <c r="K315">
        <v>0.04</v>
      </c>
      <c r="L315">
        <v>0.03</v>
      </c>
      <c r="M315">
        <v>0.01</v>
      </c>
      <c r="N315">
        <v>4.0000000000000001E-3</v>
      </c>
      <c r="O315">
        <v>0</v>
      </c>
      <c r="P315">
        <v>2700</v>
      </c>
      <c r="Q315">
        <v>2690</v>
      </c>
      <c r="V315">
        <v>8.1000000000000003E-2</v>
      </c>
      <c r="AA315" t="s">
        <v>1094</v>
      </c>
    </row>
    <row r="316" spans="1:29">
      <c r="A316" t="s">
        <v>51</v>
      </c>
      <c r="B316" t="s">
        <v>53</v>
      </c>
      <c r="C316" t="s">
        <v>335</v>
      </c>
      <c r="D316" t="s">
        <v>967</v>
      </c>
      <c r="E316" t="s">
        <v>968</v>
      </c>
      <c r="G316">
        <f t="shared" si="4"/>
        <v>4672.1872800000001</v>
      </c>
      <c r="H316">
        <v>1424.1</v>
      </c>
      <c r="I316">
        <v>0.27</v>
      </c>
      <c r="J316">
        <v>0.11</v>
      </c>
      <c r="K316">
        <v>0.03</v>
      </c>
      <c r="L316">
        <v>0.03</v>
      </c>
      <c r="M316">
        <v>0.01</v>
      </c>
      <c r="N316">
        <v>1.9E-2</v>
      </c>
      <c r="O316">
        <v>0.01</v>
      </c>
      <c r="P316">
        <v>2710</v>
      </c>
      <c r="Q316">
        <v>2650</v>
      </c>
      <c r="V316">
        <v>5.5E-2</v>
      </c>
      <c r="AA316" t="s">
        <v>1094</v>
      </c>
    </row>
    <row r="317" spans="1:29">
      <c r="A317" t="s">
        <v>51</v>
      </c>
      <c r="B317" t="s">
        <v>53</v>
      </c>
      <c r="C317" t="s">
        <v>335</v>
      </c>
      <c r="D317" t="s">
        <v>967</v>
      </c>
      <c r="E317" t="s">
        <v>968</v>
      </c>
      <c r="G317">
        <f t="shared" si="4"/>
        <v>4673.0730960000001</v>
      </c>
      <c r="H317">
        <v>1424.37</v>
      </c>
      <c r="I317">
        <v>0.16</v>
      </c>
      <c r="J317">
        <v>0.17</v>
      </c>
      <c r="K317">
        <v>0.03</v>
      </c>
      <c r="L317">
        <v>7.0000000000000007E-2</v>
      </c>
      <c r="M317">
        <v>0.04</v>
      </c>
      <c r="N317">
        <v>0.02</v>
      </c>
      <c r="O317">
        <v>0</v>
      </c>
      <c r="P317">
        <v>2840</v>
      </c>
      <c r="Q317">
        <v>2790</v>
      </c>
      <c r="V317">
        <v>0.08</v>
      </c>
      <c r="AA317" t="s">
        <v>1095</v>
      </c>
    </row>
    <row r="318" spans="1:29">
      <c r="A318" t="s">
        <v>51</v>
      </c>
      <c r="B318" t="s">
        <v>53</v>
      </c>
      <c r="C318" t="s">
        <v>335</v>
      </c>
      <c r="D318" t="s">
        <v>971</v>
      </c>
      <c r="E318" t="s">
        <v>972</v>
      </c>
      <c r="G318">
        <f t="shared" si="4"/>
        <v>4673.5980239999999</v>
      </c>
      <c r="H318">
        <v>1424.53</v>
      </c>
      <c r="I318">
        <v>0.32</v>
      </c>
      <c r="J318">
        <v>0.08</v>
      </c>
      <c r="K318">
        <v>0.03</v>
      </c>
      <c r="N318">
        <v>3.7999999999999999E-2</v>
      </c>
      <c r="O318">
        <v>0.01</v>
      </c>
      <c r="P318">
        <v>2830</v>
      </c>
      <c r="Q318">
        <v>2720</v>
      </c>
      <c r="U318">
        <v>9.7000000000000003E-2</v>
      </c>
      <c r="V318">
        <v>4.1000000000000002E-2</v>
      </c>
      <c r="AA318" t="s">
        <v>1096</v>
      </c>
    </row>
    <row r="319" spans="1:29">
      <c r="A319" t="s">
        <v>51</v>
      </c>
      <c r="B319" t="s">
        <v>53</v>
      </c>
      <c r="C319" t="s">
        <v>335</v>
      </c>
      <c r="D319" t="s">
        <v>1019</v>
      </c>
      <c r="E319" t="s">
        <v>1020</v>
      </c>
      <c r="G319">
        <f t="shared" si="4"/>
        <v>4674.6478799999995</v>
      </c>
      <c r="H319">
        <v>1424.85</v>
      </c>
      <c r="I319">
        <v>0.75</v>
      </c>
      <c r="AA319" t="s">
        <v>1021</v>
      </c>
    </row>
    <row r="320" spans="1:29">
      <c r="A320" t="s">
        <v>51</v>
      </c>
      <c r="B320" t="s">
        <v>53</v>
      </c>
      <c r="C320" t="s">
        <v>352</v>
      </c>
      <c r="D320" t="s">
        <v>967</v>
      </c>
      <c r="E320" t="s">
        <v>968</v>
      </c>
      <c r="G320">
        <f t="shared" si="4"/>
        <v>4677.1084799999999</v>
      </c>
      <c r="H320">
        <v>1425.6</v>
      </c>
      <c r="I320">
        <v>0.2</v>
      </c>
      <c r="J320">
        <v>23.6</v>
      </c>
      <c r="K320">
        <v>4.72</v>
      </c>
      <c r="L320">
        <v>21</v>
      </c>
      <c r="M320">
        <v>18.8</v>
      </c>
      <c r="N320">
        <v>0.27900000000000003</v>
      </c>
      <c r="O320">
        <v>0.06</v>
      </c>
      <c r="P320">
        <v>2850</v>
      </c>
      <c r="Q320">
        <v>2050</v>
      </c>
      <c r="U320">
        <v>3.3000000000000002E-2</v>
      </c>
      <c r="V320">
        <v>3.6999999999999998E-2</v>
      </c>
      <c r="AA320" t="s">
        <v>618</v>
      </c>
    </row>
    <row r="321" spans="1:27">
      <c r="A321" t="s">
        <v>51</v>
      </c>
      <c r="B321" t="s">
        <v>53</v>
      </c>
      <c r="C321" t="s">
        <v>352</v>
      </c>
      <c r="D321" t="s">
        <v>971</v>
      </c>
      <c r="E321" t="s">
        <v>972</v>
      </c>
      <c r="G321">
        <f t="shared" si="4"/>
        <v>4677.7646400000003</v>
      </c>
      <c r="H321">
        <v>1425.8</v>
      </c>
      <c r="I321">
        <v>0.14000000000000001</v>
      </c>
      <c r="J321">
        <v>11.7</v>
      </c>
      <c r="K321">
        <v>1.64</v>
      </c>
      <c r="N321">
        <v>0.224</v>
      </c>
      <c r="O321">
        <v>0.03</v>
      </c>
      <c r="P321">
        <v>2830</v>
      </c>
      <c r="Q321">
        <v>2200</v>
      </c>
      <c r="U321">
        <v>6.3E-2</v>
      </c>
      <c r="V321">
        <v>0.254</v>
      </c>
      <c r="AA321" t="s">
        <v>618</v>
      </c>
    </row>
    <row r="322" spans="1:27">
      <c r="A322" t="s">
        <v>51</v>
      </c>
      <c r="B322" t="s">
        <v>53</v>
      </c>
      <c r="C322" t="s">
        <v>352</v>
      </c>
      <c r="D322" t="s">
        <v>967</v>
      </c>
      <c r="E322" t="s">
        <v>968</v>
      </c>
      <c r="G322">
        <f t="shared" si="4"/>
        <v>4678.2239520000003</v>
      </c>
      <c r="H322">
        <v>1425.94</v>
      </c>
      <c r="I322">
        <v>0.11</v>
      </c>
      <c r="J322">
        <v>19.899999999999999</v>
      </c>
      <c r="K322">
        <v>2.19</v>
      </c>
      <c r="L322">
        <v>16.899999999999999</v>
      </c>
      <c r="M322">
        <v>3.23</v>
      </c>
      <c r="N322">
        <v>0.156</v>
      </c>
      <c r="O322">
        <v>0.02</v>
      </c>
      <c r="P322">
        <v>2850</v>
      </c>
      <c r="Q322">
        <v>2400</v>
      </c>
      <c r="U322">
        <v>0.221</v>
      </c>
      <c r="V322">
        <v>3.2000000000000001E-2</v>
      </c>
      <c r="AA322" t="s">
        <v>618</v>
      </c>
    </row>
    <row r="323" spans="1:27">
      <c r="A323" t="s">
        <v>51</v>
      </c>
      <c r="B323" t="s">
        <v>53</v>
      </c>
      <c r="C323" t="s">
        <v>352</v>
      </c>
      <c r="D323" t="s">
        <v>967</v>
      </c>
      <c r="E323" t="s">
        <v>968</v>
      </c>
      <c r="G323">
        <f t="shared" ref="G323:G386" si="5">H323*3.2808</f>
        <v>4678.5848400000004</v>
      </c>
      <c r="H323">
        <v>1426.05</v>
      </c>
      <c r="I323">
        <v>0.37</v>
      </c>
      <c r="J323">
        <v>1.54</v>
      </c>
      <c r="K323">
        <v>0.56999999999999995</v>
      </c>
      <c r="L323">
        <v>1.21</v>
      </c>
      <c r="M323">
        <v>0.57999999999999996</v>
      </c>
      <c r="N323">
        <v>0.13900000000000001</v>
      </c>
      <c r="O323">
        <v>0.05</v>
      </c>
      <c r="P323">
        <v>2830</v>
      </c>
      <c r="Q323">
        <v>2440</v>
      </c>
      <c r="U323">
        <v>0.23799999999999999</v>
      </c>
      <c r="V323">
        <v>6.7000000000000004E-2</v>
      </c>
      <c r="AA323" t="s">
        <v>618</v>
      </c>
    </row>
    <row r="324" spans="1:27">
      <c r="A324" t="s">
        <v>51</v>
      </c>
      <c r="B324" t="s">
        <v>53</v>
      </c>
      <c r="C324" t="s">
        <v>352</v>
      </c>
      <c r="D324" t="s">
        <v>746</v>
      </c>
      <c r="E324" t="s">
        <v>34</v>
      </c>
      <c r="G324">
        <f t="shared" si="5"/>
        <v>4679.7987360000006</v>
      </c>
      <c r="H324">
        <v>1426.42</v>
      </c>
      <c r="I324">
        <v>0.01</v>
      </c>
      <c r="AA324" t="s">
        <v>210</v>
      </c>
    </row>
    <row r="325" spans="1:27">
      <c r="A325" t="s">
        <v>51</v>
      </c>
      <c r="B325" t="s">
        <v>53</v>
      </c>
      <c r="C325" t="s">
        <v>352</v>
      </c>
      <c r="D325" t="s">
        <v>967</v>
      </c>
      <c r="E325" t="s">
        <v>968</v>
      </c>
      <c r="G325">
        <f t="shared" si="5"/>
        <v>4679.8315440000006</v>
      </c>
      <c r="H325">
        <v>1426.43</v>
      </c>
      <c r="I325">
        <v>0.18</v>
      </c>
      <c r="J325">
        <v>0.5</v>
      </c>
      <c r="K325">
        <v>0.09</v>
      </c>
      <c r="L325">
        <v>0.31</v>
      </c>
      <c r="M325">
        <v>0.13</v>
      </c>
      <c r="N325">
        <v>0.15</v>
      </c>
      <c r="O325">
        <v>0.03</v>
      </c>
      <c r="P325">
        <v>2850</v>
      </c>
      <c r="Q325">
        <v>2420</v>
      </c>
      <c r="V325">
        <v>2.9000000000000001E-2</v>
      </c>
      <c r="AA325" t="s">
        <v>1096</v>
      </c>
    </row>
    <row r="326" spans="1:27">
      <c r="A326" t="s">
        <v>51</v>
      </c>
      <c r="B326" t="s">
        <v>53</v>
      </c>
      <c r="C326" t="s">
        <v>352</v>
      </c>
      <c r="D326" t="s">
        <v>971</v>
      </c>
      <c r="E326" t="s">
        <v>972</v>
      </c>
      <c r="G326">
        <f t="shared" si="5"/>
        <v>4680.4220880000003</v>
      </c>
      <c r="H326">
        <v>1426.61</v>
      </c>
      <c r="I326">
        <v>0.22</v>
      </c>
      <c r="J326">
        <v>0.09</v>
      </c>
      <c r="K326">
        <v>0.02</v>
      </c>
      <c r="N326">
        <v>0.11700000000000001</v>
      </c>
      <c r="O326">
        <v>0.03</v>
      </c>
      <c r="P326">
        <v>2850</v>
      </c>
      <c r="Q326">
        <v>2510</v>
      </c>
      <c r="U326">
        <v>4.8000000000000001E-2</v>
      </c>
      <c r="V326">
        <v>0.02</v>
      </c>
      <c r="AA326" t="s">
        <v>1096</v>
      </c>
    </row>
    <row r="327" spans="1:27">
      <c r="A327" t="s">
        <v>51</v>
      </c>
      <c r="B327" t="s">
        <v>53</v>
      </c>
      <c r="C327" t="s">
        <v>352</v>
      </c>
      <c r="D327" t="s">
        <v>971</v>
      </c>
      <c r="E327" t="s">
        <v>972</v>
      </c>
      <c r="G327">
        <f t="shared" si="5"/>
        <v>4681.1438639999997</v>
      </c>
      <c r="H327">
        <v>1426.83</v>
      </c>
      <c r="I327">
        <v>0.08</v>
      </c>
      <c r="J327">
        <v>1.53</v>
      </c>
      <c r="K327">
        <v>0.12</v>
      </c>
      <c r="N327">
        <v>0.14299999999999999</v>
      </c>
      <c r="O327">
        <v>0.01</v>
      </c>
      <c r="P327">
        <v>2830</v>
      </c>
      <c r="Q327">
        <v>2430</v>
      </c>
      <c r="U327">
        <v>0.189</v>
      </c>
      <c r="V327">
        <v>0.113</v>
      </c>
      <c r="AA327" t="s">
        <v>1095</v>
      </c>
    </row>
    <row r="328" spans="1:27">
      <c r="A328" t="s">
        <v>51</v>
      </c>
      <c r="B328" t="s">
        <v>53</v>
      </c>
      <c r="C328" t="s">
        <v>352</v>
      </c>
      <c r="D328" t="s">
        <v>746</v>
      </c>
      <c r="E328" t="s">
        <v>34</v>
      </c>
      <c r="G328">
        <f t="shared" si="5"/>
        <v>4681.4063280000009</v>
      </c>
      <c r="H328">
        <v>1426.91</v>
      </c>
      <c r="I328">
        <v>0.02</v>
      </c>
      <c r="AA328" t="s">
        <v>210</v>
      </c>
    </row>
    <row r="329" spans="1:27">
      <c r="A329" t="s">
        <v>51</v>
      </c>
      <c r="B329" t="s">
        <v>53</v>
      </c>
      <c r="C329" t="s">
        <v>352</v>
      </c>
      <c r="D329" t="s">
        <v>746</v>
      </c>
      <c r="E329" t="s">
        <v>34</v>
      </c>
      <c r="G329">
        <f t="shared" si="5"/>
        <v>4681.4719440000008</v>
      </c>
      <c r="H329">
        <v>1426.93</v>
      </c>
      <c r="I329">
        <v>0.09</v>
      </c>
      <c r="AA329" t="s">
        <v>1097</v>
      </c>
    </row>
    <row r="330" spans="1:27">
      <c r="A330" t="s">
        <v>51</v>
      </c>
      <c r="B330" t="s">
        <v>53</v>
      </c>
      <c r="C330" t="s">
        <v>352</v>
      </c>
      <c r="D330" t="s">
        <v>967</v>
      </c>
      <c r="E330" t="s">
        <v>968</v>
      </c>
      <c r="G330">
        <f t="shared" si="5"/>
        <v>4681.7672160000002</v>
      </c>
      <c r="H330">
        <v>1427.02</v>
      </c>
      <c r="I330">
        <v>0.16</v>
      </c>
      <c r="J330">
        <v>2.2999999999999998</v>
      </c>
      <c r="K330">
        <v>0.37</v>
      </c>
      <c r="L330">
        <v>1.1100000000000001</v>
      </c>
      <c r="M330">
        <v>0.53</v>
      </c>
      <c r="N330">
        <v>0.16</v>
      </c>
      <c r="O330">
        <v>0.03</v>
      </c>
      <c r="P330">
        <v>2850</v>
      </c>
      <c r="Q330">
        <v>2390</v>
      </c>
      <c r="U330">
        <v>0.11</v>
      </c>
      <c r="V330">
        <v>0.155</v>
      </c>
      <c r="AA330" t="s">
        <v>618</v>
      </c>
    </row>
    <row r="331" spans="1:27">
      <c r="A331" t="s">
        <v>51</v>
      </c>
      <c r="B331" t="s">
        <v>53</v>
      </c>
      <c r="C331" t="s">
        <v>352</v>
      </c>
      <c r="D331" t="s">
        <v>971</v>
      </c>
      <c r="E331" t="s">
        <v>972</v>
      </c>
      <c r="G331">
        <f t="shared" si="5"/>
        <v>4682.292144</v>
      </c>
      <c r="H331">
        <v>1427.18</v>
      </c>
      <c r="I331">
        <v>0.11</v>
      </c>
      <c r="J331">
        <v>0.32</v>
      </c>
      <c r="K331">
        <v>0.04</v>
      </c>
      <c r="N331">
        <v>0.13100000000000001</v>
      </c>
      <c r="O331">
        <v>0.01</v>
      </c>
      <c r="P331">
        <v>2850</v>
      </c>
      <c r="Q331">
        <v>2480</v>
      </c>
      <c r="U331">
        <v>0.104</v>
      </c>
      <c r="V331">
        <v>0.21</v>
      </c>
      <c r="AA331" t="s">
        <v>618</v>
      </c>
    </row>
    <row r="332" spans="1:27">
      <c r="A332" t="s">
        <v>51</v>
      </c>
      <c r="B332" t="s">
        <v>53</v>
      </c>
      <c r="C332" t="s">
        <v>352</v>
      </c>
      <c r="D332" t="s">
        <v>967</v>
      </c>
      <c r="E332" t="s">
        <v>968</v>
      </c>
      <c r="G332">
        <f t="shared" si="5"/>
        <v>4682.6530320000002</v>
      </c>
      <c r="H332">
        <v>1427.29</v>
      </c>
      <c r="I332">
        <v>0.38</v>
      </c>
      <c r="J332">
        <v>3.06</v>
      </c>
      <c r="K332">
        <v>1.1599999999999999</v>
      </c>
      <c r="L332">
        <v>1.53</v>
      </c>
      <c r="M332">
        <v>2.33</v>
      </c>
      <c r="N332">
        <v>0.112</v>
      </c>
      <c r="O332">
        <v>0.04</v>
      </c>
      <c r="P332">
        <v>2840</v>
      </c>
      <c r="Q332">
        <v>2520</v>
      </c>
      <c r="U332">
        <v>3.3000000000000002E-2</v>
      </c>
      <c r="V332">
        <v>1.4E-2</v>
      </c>
      <c r="AA332" t="s">
        <v>618</v>
      </c>
    </row>
    <row r="333" spans="1:27">
      <c r="A333" t="s">
        <v>51</v>
      </c>
      <c r="B333" t="s">
        <v>53</v>
      </c>
      <c r="C333" t="s">
        <v>352</v>
      </c>
      <c r="D333" t="s">
        <v>971</v>
      </c>
      <c r="E333" t="s">
        <v>972</v>
      </c>
      <c r="G333">
        <f t="shared" si="5"/>
        <v>4683.8997360000003</v>
      </c>
      <c r="H333">
        <v>1427.67</v>
      </c>
      <c r="I333">
        <v>0.13</v>
      </c>
      <c r="J333">
        <v>0.57999999999999996</v>
      </c>
      <c r="K333">
        <v>0.08</v>
      </c>
      <c r="N333">
        <v>0.11600000000000001</v>
      </c>
      <c r="O333">
        <v>0.02</v>
      </c>
      <c r="P333">
        <v>2840</v>
      </c>
      <c r="Q333">
        <v>2510</v>
      </c>
      <c r="U333">
        <v>6.6000000000000003E-2</v>
      </c>
      <c r="V333">
        <v>2.8000000000000001E-2</v>
      </c>
      <c r="AA333" t="s">
        <v>618</v>
      </c>
    </row>
    <row r="334" spans="1:27">
      <c r="A334" t="s">
        <v>51</v>
      </c>
      <c r="B334" t="s">
        <v>53</v>
      </c>
      <c r="C334" t="s">
        <v>352</v>
      </c>
      <c r="D334" t="s">
        <v>967</v>
      </c>
      <c r="E334" t="s">
        <v>968</v>
      </c>
      <c r="G334">
        <f t="shared" si="5"/>
        <v>4684.3262400000003</v>
      </c>
      <c r="H334">
        <v>1427.8</v>
      </c>
      <c r="I334">
        <v>0.18</v>
      </c>
      <c r="J334">
        <v>4.3</v>
      </c>
      <c r="K334">
        <v>0.77</v>
      </c>
      <c r="L334">
        <v>3.9</v>
      </c>
      <c r="M334">
        <v>3.55</v>
      </c>
      <c r="N334">
        <v>0.14199999999999999</v>
      </c>
      <c r="O334">
        <v>0.03</v>
      </c>
      <c r="P334">
        <v>2830</v>
      </c>
      <c r="Q334">
        <v>2430</v>
      </c>
      <c r="U334">
        <v>4.9000000000000002E-2</v>
      </c>
      <c r="V334">
        <v>2.1000000000000001E-2</v>
      </c>
      <c r="AA334" t="s">
        <v>618</v>
      </c>
    </row>
    <row r="335" spans="1:27">
      <c r="A335" t="s">
        <v>51</v>
      </c>
      <c r="B335" t="s">
        <v>53</v>
      </c>
      <c r="C335" t="s">
        <v>352</v>
      </c>
      <c r="D335" t="s">
        <v>967</v>
      </c>
      <c r="E335" t="s">
        <v>968</v>
      </c>
      <c r="G335">
        <f t="shared" si="5"/>
        <v>4684.916784</v>
      </c>
      <c r="H335">
        <v>1427.98</v>
      </c>
      <c r="I335">
        <v>0.17</v>
      </c>
      <c r="J335">
        <v>7.0000000000000007E-2</v>
      </c>
      <c r="K335">
        <v>0.01</v>
      </c>
      <c r="L335">
        <v>0.06</v>
      </c>
      <c r="M335">
        <v>0.02</v>
      </c>
      <c r="N335">
        <v>9.4E-2</v>
      </c>
      <c r="O335">
        <v>0.02</v>
      </c>
      <c r="P335">
        <v>2820</v>
      </c>
      <c r="Q335">
        <v>2550</v>
      </c>
      <c r="U335">
        <v>0.11700000000000001</v>
      </c>
      <c r="V335">
        <v>0.14799999999999999</v>
      </c>
      <c r="AA335" t="s">
        <v>1096</v>
      </c>
    </row>
    <row r="336" spans="1:27">
      <c r="A336" t="s">
        <v>51</v>
      </c>
      <c r="B336" t="s">
        <v>53</v>
      </c>
      <c r="C336" t="s">
        <v>352</v>
      </c>
      <c r="D336" t="s">
        <v>967</v>
      </c>
      <c r="E336" t="s">
        <v>968</v>
      </c>
      <c r="G336">
        <f t="shared" si="5"/>
        <v>4685.4745200000007</v>
      </c>
      <c r="H336">
        <v>1428.15</v>
      </c>
      <c r="I336">
        <v>0.21</v>
      </c>
      <c r="J336">
        <v>0.83</v>
      </c>
      <c r="K336">
        <v>0.17</v>
      </c>
      <c r="L336">
        <v>0.25</v>
      </c>
      <c r="M336">
        <v>0.32</v>
      </c>
      <c r="N336">
        <v>0.11700000000000001</v>
      </c>
      <c r="O336">
        <v>0.02</v>
      </c>
      <c r="P336">
        <v>2820</v>
      </c>
      <c r="Q336">
        <v>2490</v>
      </c>
      <c r="U336">
        <v>0.23400000000000001</v>
      </c>
      <c r="V336">
        <v>0.158</v>
      </c>
      <c r="AA336" t="s">
        <v>618</v>
      </c>
    </row>
    <row r="337" spans="1:29">
      <c r="A337" t="s">
        <v>51</v>
      </c>
      <c r="B337" t="s">
        <v>53</v>
      </c>
      <c r="C337" t="s">
        <v>352</v>
      </c>
      <c r="D337" t="s">
        <v>746</v>
      </c>
      <c r="E337" t="s">
        <v>34</v>
      </c>
      <c r="G337">
        <f t="shared" si="5"/>
        <v>4686.1634880000001</v>
      </c>
      <c r="H337">
        <v>1428.36</v>
      </c>
      <c r="I337">
        <v>0.15</v>
      </c>
      <c r="AA337" t="s">
        <v>1093</v>
      </c>
    </row>
    <row r="338" spans="1:29">
      <c r="A338" t="s">
        <v>51</v>
      </c>
      <c r="B338" t="s">
        <v>53</v>
      </c>
      <c r="C338" t="s">
        <v>352</v>
      </c>
      <c r="D338" t="s">
        <v>967</v>
      </c>
      <c r="E338" t="s">
        <v>968</v>
      </c>
      <c r="G338">
        <f t="shared" si="5"/>
        <v>4686.655608</v>
      </c>
      <c r="H338">
        <v>1428.51</v>
      </c>
      <c r="I338">
        <v>0.15</v>
      </c>
      <c r="J338">
        <v>3.18</v>
      </c>
      <c r="K338">
        <v>0.48</v>
      </c>
      <c r="L338">
        <v>3.06</v>
      </c>
      <c r="M338">
        <v>1.94</v>
      </c>
      <c r="N338">
        <v>0.11899999999999999</v>
      </c>
      <c r="O338">
        <v>0.02</v>
      </c>
      <c r="P338">
        <v>2840</v>
      </c>
      <c r="Q338">
        <v>2500</v>
      </c>
      <c r="U338">
        <v>0.20399999999999999</v>
      </c>
      <c r="V338">
        <v>0.17199999999999999</v>
      </c>
      <c r="AA338" t="s">
        <v>618</v>
      </c>
    </row>
    <row r="339" spans="1:29">
      <c r="A339" t="s">
        <v>51</v>
      </c>
      <c r="B339" t="s">
        <v>53</v>
      </c>
      <c r="C339" t="s">
        <v>352</v>
      </c>
      <c r="D339" t="s">
        <v>967</v>
      </c>
      <c r="E339" t="s">
        <v>968</v>
      </c>
      <c r="G339">
        <f t="shared" si="5"/>
        <v>4687.1477280000008</v>
      </c>
      <c r="H339">
        <v>1428.66</v>
      </c>
      <c r="I339">
        <v>0.16</v>
      </c>
      <c r="J339">
        <v>1.1200000000000001</v>
      </c>
      <c r="K339">
        <v>0.18</v>
      </c>
      <c r="L339">
        <v>0.33</v>
      </c>
      <c r="M339">
        <v>7.0000000000000007E-2</v>
      </c>
      <c r="N339">
        <v>0.04</v>
      </c>
      <c r="O339">
        <v>0.01</v>
      </c>
      <c r="P339">
        <v>2840</v>
      </c>
      <c r="Q339">
        <v>2730</v>
      </c>
      <c r="V339">
        <v>0.11600000000000001</v>
      </c>
      <c r="AA339" t="s">
        <v>1098</v>
      </c>
    </row>
    <row r="340" spans="1:29">
      <c r="A340" t="s">
        <v>51</v>
      </c>
      <c r="B340" t="s">
        <v>53</v>
      </c>
      <c r="C340" t="s">
        <v>352</v>
      </c>
      <c r="D340" t="s">
        <v>967</v>
      </c>
      <c r="E340" t="s">
        <v>968</v>
      </c>
      <c r="G340">
        <f t="shared" si="5"/>
        <v>4687.6726559999997</v>
      </c>
      <c r="H340">
        <v>1428.82</v>
      </c>
      <c r="I340">
        <v>0.16</v>
      </c>
      <c r="J340">
        <v>3.69</v>
      </c>
      <c r="K340">
        <v>0.59</v>
      </c>
      <c r="L340">
        <v>3.69</v>
      </c>
      <c r="M340">
        <v>0.28999999999999998</v>
      </c>
      <c r="N340">
        <v>0.10100000000000001</v>
      </c>
      <c r="O340">
        <v>0.02</v>
      </c>
      <c r="P340">
        <v>2850</v>
      </c>
      <c r="Q340">
        <v>2560</v>
      </c>
      <c r="U340">
        <v>0.13</v>
      </c>
      <c r="V340">
        <v>5.5E-2</v>
      </c>
      <c r="AA340" t="s">
        <v>1099</v>
      </c>
    </row>
    <row r="341" spans="1:29">
      <c r="A341" t="s">
        <v>51</v>
      </c>
      <c r="B341" t="s">
        <v>53</v>
      </c>
      <c r="C341" t="s">
        <v>352</v>
      </c>
      <c r="D341" t="s">
        <v>967</v>
      </c>
      <c r="E341" t="s">
        <v>968</v>
      </c>
      <c r="G341">
        <f t="shared" si="5"/>
        <v>4688.1975840000005</v>
      </c>
      <c r="H341">
        <v>1428.98</v>
      </c>
      <c r="I341">
        <v>0.13</v>
      </c>
      <c r="J341">
        <v>17.100000000000001</v>
      </c>
      <c r="K341">
        <v>2.2200000000000002</v>
      </c>
      <c r="L341">
        <v>13</v>
      </c>
      <c r="M341">
        <v>1.64</v>
      </c>
      <c r="N341">
        <v>0.126</v>
      </c>
      <c r="O341">
        <v>0.02</v>
      </c>
      <c r="P341">
        <v>2840</v>
      </c>
      <c r="Q341">
        <v>2480</v>
      </c>
      <c r="U341">
        <v>0.129</v>
      </c>
      <c r="V341">
        <v>2.7E-2</v>
      </c>
      <c r="AA341" t="s">
        <v>618</v>
      </c>
    </row>
    <row r="342" spans="1:29">
      <c r="A342" t="s">
        <v>51</v>
      </c>
      <c r="B342" t="s">
        <v>53</v>
      </c>
      <c r="C342" t="s">
        <v>352</v>
      </c>
      <c r="D342" t="s">
        <v>967</v>
      </c>
      <c r="E342" t="s">
        <v>968</v>
      </c>
      <c r="G342">
        <f t="shared" si="5"/>
        <v>4688.6240879999996</v>
      </c>
      <c r="H342">
        <v>1429.11</v>
      </c>
      <c r="I342">
        <v>0.23</v>
      </c>
      <c r="J342">
        <v>0.8</v>
      </c>
      <c r="K342">
        <v>0.18</v>
      </c>
      <c r="L342">
        <v>0.63</v>
      </c>
      <c r="M342">
        <v>0.18</v>
      </c>
      <c r="N342">
        <v>7.9000000000000001E-2</v>
      </c>
      <c r="O342">
        <v>0.02</v>
      </c>
      <c r="P342">
        <v>2840</v>
      </c>
      <c r="Q342">
        <v>2610</v>
      </c>
      <c r="U342">
        <v>0.26400000000000001</v>
      </c>
      <c r="V342">
        <v>3.2000000000000001E-2</v>
      </c>
      <c r="AA342" t="s">
        <v>618</v>
      </c>
    </row>
    <row r="343" spans="1:29">
      <c r="A343" t="s">
        <v>51</v>
      </c>
      <c r="B343" t="s">
        <v>53</v>
      </c>
      <c r="C343" t="s">
        <v>352</v>
      </c>
      <c r="D343" t="s">
        <v>971</v>
      </c>
      <c r="E343" t="s">
        <v>972</v>
      </c>
      <c r="G343">
        <f t="shared" si="5"/>
        <v>4689.3786719999998</v>
      </c>
      <c r="H343">
        <v>1429.34</v>
      </c>
      <c r="I343">
        <v>0.08</v>
      </c>
      <c r="J343">
        <v>3.08</v>
      </c>
      <c r="K343">
        <v>0.25</v>
      </c>
      <c r="N343">
        <v>7.3999999999999996E-2</v>
      </c>
      <c r="O343">
        <v>0.01</v>
      </c>
      <c r="P343">
        <v>2830</v>
      </c>
      <c r="Q343">
        <v>2620</v>
      </c>
      <c r="U343">
        <v>9.2999999999999999E-2</v>
      </c>
      <c r="V343">
        <v>2.5999999999999999E-2</v>
      </c>
      <c r="AA343" t="s">
        <v>618</v>
      </c>
    </row>
    <row r="344" spans="1:29">
      <c r="A344" t="s">
        <v>51</v>
      </c>
      <c r="B344" t="s">
        <v>53</v>
      </c>
      <c r="C344" t="s">
        <v>352</v>
      </c>
      <c r="D344" t="s">
        <v>967</v>
      </c>
      <c r="E344" t="s">
        <v>968</v>
      </c>
      <c r="G344">
        <f t="shared" si="5"/>
        <v>4689.6411360000002</v>
      </c>
      <c r="H344">
        <v>1429.42</v>
      </c>
      <c r="I344">
        <v>0.25</v>
      </c>
      <c r="J344">
        <v>1.04</v>
      </c>
      <c r="K344">
        <v>0.26</v>
      </c>
      <c r="L344">
        <v>0.57999999999999996</v>
      </c>
      <c r="M344">
        <v>0.16</v>
      </c>
      <c r="N344">
        <v>7.5999999999999998E-2</v>
      </c>
      <c r="O344">
        <v>0.02</v>
      </c>
      <c r="P344">
        <v>2840</v>
      </c>
      <c r="Q344">
        <v>2620</v>
      </c>
      <c r="U344">
        <v>0.11600000000000001</v>
      </c>
      <c r="V344">
        <v>3.3000000000000002E-2</v>
      </c>
      <c r="AA344" t="s">
        <v>1099</v>
      </c>
    </row>
    <row r="345" spans="1:29">
      <c r="A345" t="s">
        <v>51</v>
      </c>
      <c r="B345" t="s">
        <v>53</v>
      </c>
      <c r="C345" t="s">
        <v>352</v>
      </c>
      <c r="D345" t="s">
        <v>746</v>
      </c>
      <c r="E345" t="s">
        <v>34</v>
      </c>
      <c r="G345">
        <f t="shared" si="5"/>
        <v>4690.4613360000003</v>
      </c>
      <c r="H345">
        <v>1429.67</v>
      </c>
      <c r="I345">
        <v>7.0000000000000007E-2</v>
      </c>
      <c r="AA345" t="s">
        <v>1093</v>
      </c>
    </row>
    <row r="346" spans="1:29">
      <c r="A346" t="s">
        <v>51</v>
      </c>
      <c r="B346" t="s">
        <v>53</v>
      </c>
      <c r="C346" t="s">
        <v>352</v>
      </c>
      <c r="D346" t="s">
        <v>971</v>
      </c>
      <c r="E346" t="s">
        <v>972</v>
      </c>
      <c r="G346">
        <f t="shared" si="5"/>
        <v>4690.6909919999998</v>
      </c>
      <c r="H346">
        <v>1429.74</v>
      </c>
      <c r="I346">
        <v>0.08</v>
      </c>
      <c r="J346">
        <v>0.21</v>
      </c>
      <c r="K346">
        <v>0.02</v>
      </c>
      <c r="N346">
        <v>7.6999999999999999E-2</v>
      </c>
      <c r="O346">
        <v>0.01</v>
      </c>
      <c r="P346">
        <v>2850</v>
      </c>
      <c r="Q346">
        <v>2640</v>
      </c>
      <c r="U346">
        <v>0.29399999999999998</v>
      </c>
      <c r="V346">
        <v>4.9000000000000002E-2</v>
      </c>
      <c r="AA346" t="s">
        <v>1096</v>
      </c>
    </row>
    <row r="347" spans="1:29">
      <c r="A347" t="s">
        <v>51</v>
      </c>
      <c r="B347" t="s">
        <v>53</v>
      </c>
      <c r="C347" t="s">
        <v>352</v>
      </c>
      <c r="D347" t="s">
        <v>971</v>
      </c>
      <c r="E347" t="s">
        <v>972</v>
      </c>
      <c r="G347">
        <f t="shared" si="5"/>
        <v>4690.9534560000002</v>
      </c>
      <c r="H347">
        <v>1429.82</v>
      </c>
      <c r="I347">
        <v>0.22</v>
      </c>
      <c r="J347">
        <v>0.2</v>
      </c>
      <c r="K347">
        <v>0.04</v>
      </c>
      <c r="N347">
        <v>4.3999999999999997E-2</v>
      </c>
      <c r="O347">
        <v>0.01</v>
      </c>
      <c r="P347">
        <v>2850</v>
      </c>
      <c r="Q347">
        <v>2720</v>
      </c>
      <c r="U347">
        <v>0.11899999999999999</v>
      </c>
      <c r="V347">
        <v>5.0999999999999997E-2</v>
      </c>
      <c r="AA347" t="s">
        <v>618</v>
      </c>
    </row>
    <row r="348" spans="1:29">
      <c r="A348" t="s">
        <v>51</v>
      </c>
      <c r="B348" t="s">
        <v>53</v>
      </c>
      <c r="C348" t="s">
        <v>352</v>
      </c>
      <c r="D348" t="s">
        <v>971</v>
      </c>
      <c r="E348" t="s">
        <v>972</v>
      </c>
      <c r="G348">
        <f t="shared" si="5"/>
        <v>4691.6752320000005</v>
      </c>
      <c r="H348">
        <v>1430.04</v>
      </c>
      <c r="I348">
        <v>0.15</v>
      </c>
      <c r="J348">
        <v>3.17</v>
      </c>
      <c r="K348">
        <v>0.48</v>
      </c>
      <c r="N348">
        <v>8.8999999999999996E-2</v>
      </c>
      <c r="O348">
        <v>0.01</v>
      </c>
      <c r="P348">
        <v>2840</v>
      </c>
      <c r="Q348">
        <v>2590</v>
      </c>
      <c r="U348">
        <v>0.16</v>
      </c>
      <c r="V348">
        <v>3.4000000000000002E-2</v>
      </c>
      <c r="AA348" t="s">
        <v>1095</v>
      </c>
    </row>
    <row r="349" spans="1:29">
      <c r="A349" t="s">
        <v>51</v>
      </c>
      <c r="B349" t="s">
        <v>53</v>
      </c>
      <c r="C349" t="s">
        <v>352</v>
      </c>
      <c r="D349" t="s">
        <v>967</v>
      </c>
      <c r="E349" t="s">
        <v>968</v>
      </c>
      <c r="G349">
        <f t="shared" si="5"/>
        <v>4692.1673520000004</v>
      </c>
      <c r="H349">
        <v>1430.19</v>
      </c>
      <c r="I349">
        <v>0.31</v>
      </c>
      <c r="J349">
        <v>1.47</v>
      </c>
      <c r="K349">
        <v>0.46</v>
      </c>
      <c r="L349">
        <v>1.4</v>
      </c>
      <c r="M349">
        <v>0.11</v>
      </c>
      <c r="N349">
        <v>6.2E-2</v>
      </c>
      <c r="O349">
        <v>0.02</v>
      </c>
      <c r="P349">
        <v>2840</v>
      </c>
      <c r="Q349">
        <v>2660</v>
      </c>
      <c r="U349">
        <v>0.21199999999999999</v>
      </c>
      <c r="V349">
        <v>0.09</v>
      </c>
      <c r="AA349" t="s">
        <v>618</v>
      </c>
    </row>
    <row r="350" spans="1:29">
      <c r="A350" t="s">
        <v>51</v>
      </c>
      <c r="B350" t="s">
        <v>53</v>
      </c>
      <c r="C350" t="s">
        <v>352</v>
      </c>
      <c r="D350" t="s">
        <v>967</v>
      </c>
      <c r="E350" t="s">
        <v>968</v>
      </c>
      <c r="G350">
        <f t="shared" si="5"/>
        <v>4693.1844000000001</v>
      </c>
      <c r="H350">
        <v>1430.5</v>
      </c>
      <c r="I350">
        <v>0.2</v>
      </c>
      <c r="J350">
        <v>1.6</v>
      </c>
      <c r="K350">
        <v>0.32</v>
      </c>
      <c r="L350">
        <v>0.46</v>
      </c>
      <c r="M350">
        <v>0.02</v>
      </c>
      <c r="N350">
        <v>0.03</v>
      </c>
      <c r="O350">
        <v>0.01</v>
      </c>
      <c r="P350">
        <v>2840</v>
      </c>
      <c r="Q350">
        <v>2760</v>
      </c>
      <c r="V350">
        <v>7.4999999999999997E-2</v>
      </c>
      <c r="AA350" t="s">
        <v>1098</v>
      </c>
    </row>
    <row r="351" spans="1:29" s="57" customFormat="1">
      <c r="A351" s="57" t="s">
        <v>51</v>
      </c>
      <c r="B351" s="57" t="s">
        <v>53</v>
      </c>
      <c r="C351" s="57" t="s">
        <v>352</v>
      </c>
      <c r="D351" s="57" t="s">
        <v>967</v>
      </c>
      <c r="E351" s="57" t="s">
        <v>968</v>
      </c>
      <c r="G351" s="57">
        <f t="shared" si="5"/>
        <v>4693.8405600000006</v>
      </c>
      <c r="H351" s="57">
        <v>1430.7</v>
      </c>
      <c r="I351" s="57">
        <v>0.26</v>
      </c>
      <c r="J351" s="57">
        <v>18.2</v>
      </c>
      <c r="K351" s="57">
        <v>4.7300000000000004</v>
      </c>
      <c r="L351" s="57">
        <v>16.2</v>
      </c>
      <c r="M351" s="57">
        <v>275</v>
      </c>
      <c r="N351" s="57">
        <v>0.14799999999999999</v>
      </c>
      <c r="O351" s="57">
        <v>0.04</v>
      </c>
      <c r="P351" s="57">
        <v>2830</v>
      </c>
      <c r="Q351" s="57">
        <v>2410</v>
      </c>
      <c r="U351" s="57">
        <v>0.16600000000000001</v>
      </c>
      <c r="V351" s="57">
        <v>6.9000000000000006E-2</v>
      </c>
      <c r="AA351" s="57" t="s">
        <v>619</v>
      </c>
      <c r="AB351" s="57" t="str">
        <f>Sampling_2022!W44</f>
        <v>SR-2022-001/C-75-2-4</v>
      </c>
      <c r="AC351" s="151" t="s">
        <v>621</v>
      </c>
    </row>
    <row r="352" spans="1:29">
      <c r="A352" t="s">
        <v>51</v>
      </c>
      <c r="B352" t="s">
        <v>53</v>
      </c>
      <c r="C352" t="s">
        <v>352</v>
      </c>
      <c r="D352" t="s">
        <v>971</v>
      </c>
      <c r="E352" t="s">
        <v>972</v>
      </c>
      <c r="G352">
        <f t="shared" si="5"/>
        <v>4694.6935680000006</v>
      </c>
      <c r="H352">
        <v>1430.96</v>
      </c>
      <c r="I352">
        <v>0.13</v>
      </c>
      <c r="J352">
        <v>63.7</v>
      </c>
      <c r="K352">
        <v>8.2799999999999994</v>
      </c>
      <c r="N352">
        <v>0.124</v>
      </c>
      <c r="O352">
        <v>0.02</v>
      </c>
      <c r="P352">
        <v>2840</v>
      </c>
      <c r="Q352">
        <v>2490</v>
      </c>
      <c r="U352">
        <v>0.14199999999999999</v>
      </c>
      <c r="V352">
        <v>5.8000000000000003E-2</v>
      </c>
      <c r="AA352" t="s">
        <v>618</v>
      </c>
    </row>
    <row r="353" spans="1:27">
      <c r="A353" t="s">
        <v>51</v>
      </c>
      <c r="B353" t="s">
        <v>53</v>
      </c>
      <c r="C353" t="s">
        <v>352</v>
      </c>
      <c r="D353" t="s">
        <v>967</v>
      </c>
      <c r="E353" t="s">
        <v>968</v>
      </c>
      <c r="G353">
        <f t="shared" si="5"/>
        <v>4695.1200719999997</v>
      </c>
      <c r="H353">
        <v>1431.09</v>
      </c>
      <c r="I353">
        <v>0.19</v>
      </c>
      <c r="J353">
        <v>6.45</v>
      </c>
      <c r="K353">
        <v>1.23</v>
      </c>
      <c r="L353">
        <v>6.23</v>
      </c>
      <c r="M353">
        <v>0.97</v>
      </c>
      <c r="N353">
        <v>0.10199999999999999</v>
      </c>
      <c r="O353">
        <v>0.02</v>
      </c>
      <c r="P353">
        <v>2810</v>
      </c>
      <c r="Q353">
        <v>2530</v>
      </c>
      <c r="U353">
        <v>0.182</v>
      </c>
      <c r="V353">
        <v>3.7999999999999999E-2</v>
      </c>
      <c r="AA353" t="s">
        <v>618</v>
      </c>
    </row>
    <row r="354" spans="1:27">
      <c r="A354" t="s">
        <v>51</v>
      </c>
      <c r="B354" t="s">
        <v>53</v>
      </c>
      <c r="C354" t="s">
        <v>352</v>
      </c>
      <c r="D354" t="s">
        <v>971</v>
      </c>
      <c r="E354" t="s">
        <v>972</v>
      </c>
      <c r="G354">
        <f t="shared" si="5"/>
        <v>4695.7434240000002</v>
      </c>
      <c r="H354">
        <v>1431.28</v>
      </c>
      <c r="I354">
        <v>0.13</v>
      </c>
      <c r="J354">
        <v>11.7</v>
      </c>
      <c r="K354">
        <v>1.52</v>
      </c>
      <c r="N354">
        <v>9.0999999999999998E-2</v>
      </c>
      <c r="O354">
        <v>0.01</v>
      </c>
      <c r="P354">
        <v>2830</v>
      </c>
      <c r="Q354">
        <v>2570</v>
      </c>
      <c r="U354">
        <v>0.128</v>
      </c>
      <c r="V354">
        <v>0.109</v>
      </c>
      <c r="AA354" t="s">
        <v>618</v>
      </c>
    </row>
    <row r="355" spans="1:27">
      <c r="A355" t="s">
        <v>51</v>
      </c>
      <c r="B355" t="s">
        <v>53</v>
      </c>
      <c r="C355" t="s">
        <v>352</v>
      </c>
      <c r="D355" t="s">
        <v>967</v>
      </c>
      <c r="E355" t="s">
        <v>968</v>
      </c>
      <c r="G355">
        <f t="shared" si="5"/>
        <v>4696.1699280000003</v>
      </c>
      <c r="H355">
        <v>1431.41</v>
      </c>
      <c r="I355">
        <v>0.18</v>
      </c>
      <c r="J355">
        <v>1.34</v>
      </c>
      <c r="K355">
        <v>0.24</v>
      </c>
      <c r="L355">
        <v>1.1399999999999999</v>
      </c>
      <c r="M355">
        <v>0.03</v>
      </c>
      <c r="N355">
        <v>5.5E-2</v>
      </c>
      <c r="O355">
        <v>0.01</v>
      </c>
      <c r="P355">
        <v>2820</v>
      </c>
      <c r="Q355">
        <v>2670</v>
      </c>
      <c r="U355">
        <v>0.20100000000000001</v>
      </c>
      <c r="V355">
        <v>5.7000000000000002E-2</v>
      </c>
      <c r="AA355" t="s">
        <v>618</v>
      </c>
    </row>
    <row r="356" spans="1:27">
      <c r="A356" t="s">
        <v>51</v>
      </c>
      <c r="B356" t="s">
        <v>53</v>
      </c>
      <c r="C356" t="s">
        <v>352</v>
      </c>
      <c r="D356" t="s">
        <v>967</v>
      </c>
      <c r="E356" t="s">
        <v>968</v>
      </c>
      <c r="G356">
        <f t="shared" si="5"/>
        <v>4696.7604719999999</v>
      </c>
      <c r="H356">
        <v>1431.59</v>
      </c>
      <c r="I356">
        <v>0.14000000000000001</v>
      </c>
      <c r="J356">
        <v>26.3</v>
      </c>
      <c r="K356">
        <v>3.68</v>
      </c>
      <c r="L356">
        <v>8.8800000000000008</v>
      </c>
      <c r="M356">
        <v>4.3600000000000003</v>
      </c>
      <c r="N356">
        <v>3.2000000000000001E-2</v>
      </c>
      <c r="O356">
        <v>0</v>
      </c>
      <c r="P356">
        <v>2820</v>
      </c>
      <c r="Q356">
        <v>2730</v>
      </c>
      <c r="V356">
        <v>5.2999999999999999E-2</v>
      </c>
      <c r="AA356" t="s">
        <v>1100</v>
      </c>
    </row>
    <row r="357" spans="1:27">
      <c r="A357" t="s">
        <v>51</v>
      </c>
      <c r="B357" t="s">
        <v>53</v>
      </c>
      <c r="C357" t="s">
        <v>352</v>
      </c>
      <c r="D357" t="s">
        <v>967</v>
      </c>
      <c r="E357" t="s">
        <v>968</v>
      </c>
      <c r="G357">
        <f t="shared" si="5"/>
        <v>4697.2197839999999</v>
      </c>
      <c r="H357">
        <v>1431.73</v>
      </c>
      <c r="I357">
        <v>0.28999999999999998</v>
      </c>
      <c r="J357">
        <v>34.4</v>
      </c>
      <c r="K357">
        <v>9.98</v>
      </c>
      <c r="L357">
        <v>2.84</v>
      </c>
      <c r="M357">
        <v>0.08</v>
      </c>
      <c r="N357">
        <v>5.2999999999999999E-2</v>
      </c>
      <c r="O357">
        <v>0.02</v>
      </c>
      <c r="P357">
        <v>3040</v>
      </c>
      <c r="Q357">
        <v>2870</v>
      </c>
      <c r="U357">
        <v>0.155</v>
      </c>
      <c r="V357">
        <v>4.3999999999999997E-2</v>
      </c>
      <c r="AA357" t="s">
        <v>1101</v>
      </c>
    </row>
    <row r="358" spans="1:27">
      <c r="A358" t="s">
        <v>51</v>
      </c>
      <c r="B358" t="s">
        <v>53</v>
      </c>
      <c r="C358" t="s">
        <v>352</v>
      </c>
      <c r="D358" t="s">
        <v>971</v>
      </c>
      <c r="E358" t="s">
        <v>972</v>
      </c>
      <c r="G358">
        <f t="shared" si="5"/>
        <v>4698.1712159999997</v>
      </c>
      <c r="H358">
        <v>1432.02</v>
      </c>
      <c r="I358">
        <v>0.13</v>
      </c>
      <c r="J358">
        <v>19.100000000000001</v>
      </c>
      <c r="K358">
        <v>2.48</v>
      </c>
      <c r="N358">
        <v>0.11</v>
      </c>
      <c r="O358">
        <v>0.01</v>
      </c>
      <c r="P358">
        <v>2840</v>
      </c>
      <c r="Q358">
        <v>2530</v>
      </c>
      <c r="U358">
        <v>0.111</v>
      </c>
      <c r="V358">
        <v>3.1E-2</v>
      </c>
      <c r="AA358" t="s">
        <v>618</v>
      </c>
    </row>
    <row r="359" spans="1:27">
      <c r="A359" t="s">
        <v>51</v>
      </c>
      <c r="B359" t="s">
        <v>53</v>
      </c>
      <c r="C359" t="s">
        <v>352</v>
      </c>
      <c r="D359" t="s">
        <v>971</v>
      </c>
      <c r="E359" t="s">
        <v>972</v>
      </c>
      <c r="G359">
        <f t="shared" si="5"/>
        <v>4698.5977200000007</v>
      </c>
      <c r="H359">
        <v>1432.15</v>
      </c>
      <c r="I359">
        <v>0.19</v>
      </c>
      <c r="J359">
        <v>1.5</v>
      </c>
      <c r="K359">
        <v>0.28999999999999998</v>
      </c>
      <c r="N359">
        <v>7.2999999999999995E-2</v>
      </c>
      <c r="O359">
        <v>0.01</v>
      </c>
      <c r="P359">
        <v>2830</v>
      </c>
      <c r="Q359">
        <v>2630</v>
      </c>
      <c r="U359">
        <v>0.17499999999999999</v>
      </c>
      <c r="V359">
        <v>3.6999999999999998E-2</v>
      </c>
      <c r="AA359" t="s">
        <v>1099</v>
      </c>
    </row>
    <row r="360" spans="1:27">
      <c r="A360" t="s">
        <v>51</v>
      </c>
      <c r="B360" t="s">
        <v>53</v>
      </c>
      <c r="C360" t="s">
        <v>352</v>
      </c>
      <c r="D360" t="s">
        <v>971</v>
      </c>
      <c r="E360" t="s">
        <v>972</v>
      </c>
      <c r="G360">
        <f t="shared" si="5"/>
        <v>4699.2210720000003</v>
      </c>
      <c r="H360">
        <v>1432.34</v>
      </c>
      <c r="I360">
        <v>0.24</v>
      </c>
      <c r="J360">
        <v>51.9</v>
      </c>
      <c r="K360">
        <v>12.46</v>
      </c>
      <c r="N360">
        <v>0.108</v>
      </c>
      <c r="O360">
        <v>0.03</v>
      </c>
      <c r="P360">
        <v>2840</v>
      </c>
      <c r="Q360">
        <v>2530</v>
      </c>
      <c r="U360">
        <v>0.30499999999999999</v>
      </c>
      <c r="V360">
        <v>0.128</v>
      </c>
      <c r="AA360" t="s">
        <v>618</v>
      </c>
    </row>
    <row r="361" spans="1:27">
      <c r="A361" t="s">
        <v>51</v>
      </c>
      <c r="B361" t="s">
        <v>53</v>
      </c>
      <c r="C361" t="s">
        <v>352</v>
      </c>
      <c r="D361" t="s">
        <v>967</v>
      </c>
      <c r="E361" t="s">
        <v>968</v>
      </c>
      <c r="G361">
        <f t="shared" si="5"/>
        <v>4700.0084639999995</v>
      </c>
      <c r="H361">
        <v>1432.58</v>
      </c>
      <c r="I361">
        <v>0.11</v>
      </c>
      <c r="J361">
        <v>0.8</v>
      </c>
      <c r="K361">
        <v>0.09</v>
      </c>
      <c r="L361">
        <v>0.72</v>
      </c>
      <c r="M361">
        <v>0.62</v>
      </c>
      <c r="N361">
        <v>8.6999999999999994E-2</v>
      </c>
      <c r="O361">
        <v>0.01</v>
      </c>
      <c r="P361">
        <v>2840</v>
      </c>
      <c r="Q361">
        <v>2590</v>
      </c>
      <c r="U361">
        <v>0.111</v>
      </c>
      <c r="V361">
        <v>4.7E-2</v>
      </c>
      <c r="AA361" t="s">
        <v>1099</v>
      </c>
    </row>
    <row r="362" spans="1:27">
      <c r="A362" t="s">
        <v>51</v>
      </c>
      <c r="B362" t="s">
        <v>53</v>
      </c>
      <c r="C362" t="s">
        <v>352</v>
      </c>
      <c r="D362" t="s">
        <v>971</v>
      </c>
      <c r="E362" t="s">
        <v>972</v>
      </c>
      <c r="G362">
        <f t="shared" si="5"/>
        <v>4700.3693520000006</v>
      </c>
      <c r="H362">
        <v>1432.69</v>
      </c>
      <c r="I362">
        <v>0.36</v>
      </c>
      <c r="J362">
        <v>0.32</v>
      </c>
      <c r="K362">
        <v>0.12</v>
      </c>
      <c r="N362">
        <v>3.6999999999999998E-2</v>
      </c>
      <c r="O362">
        <v>0.01</v>
      </c>
      <c r="P362">
        <v>2850</v>
      </c>
      <c r="Q362">
        <v>2750</v>
      </c>
      <c r="V362">
        <v>8.8999999999999996E-2</v>
      </c>
      <c r="AA362" t="s">
        <v>1095</v>
      </c>
    </row>
    <row r="363" spans="1:27">
      <c r="A363" t="s">
        <v>51</v>
      </c>
      <c r="B363" t="s">
        <v>53</v>
      </c>
      <c r="C363" t="s">
        <v>352</v>
      </c>
      <c r="D363" t="s">
        <v>1019</v>
      </c>
      <c r="E363" t="s">
        <v>1020</v>
      </c>
      <c r="G363">
        <f t="shared" si="5"/>
        <v>4701.55044</v>
      </c>
      <c r="H363">
        <v>1433.05</v>
      </c>
      <c r="I363">
        <v>0.35</v>
      </c>
      <c r="AA363" t="s">
        <v>1021</v>
      </c>
    </row>
    <row r="364" spans="1:27">
      <c r="A364" t="s">
        <v>51</v>
      </c>
      <c r="B364" t="s">
        <v>53</v>
      </c>
      <c r="C364" t="s">
        <v>447</v>
      </c>
      <c r="D364" t="s">
        <v>967</v>
      </c>
      <c r="E364" t="s">
        <v>968</v>
      </c>
      <c r="G364">
        <f t="shared" si="5"/>
        <v>4702.6987200000003</v>
      </c>
      <c r="H364">
        <v>1433.4</v>
      </c>
      <c r="I364">
        <v>0.22</v>
      </c>
      <c r="J364">
        <v>2.16</v>
      </c>
      <c r="K364">
        <v>0.48</v>
      </c>
      <c r="L364">
        <v>0.05</v>
      </c>
      <c r="M364">
        <v>0.05</v>
      </c>
      <c r="N364">
        <v>5.1999999999999998E-2</v>
      </c>
      <c r="O364">
        <v>0.01</v>
      </c>
      <c r="P364">
        <v>2860</v>
      </c>
      <c r="Q364">
        <v>2710</v>
      </c>
      <c r="V364">
        <v>6.4000000000000001E-2</v>
      </c>
      <c r="AA364" t="s">
        <v>1098</v>
      </c>
    </row>
    <row r="365" spans="1:27">
      <c r="A365" t="s">
        <v>51</v>
      </c>
      <c r="B365" t="s">
        <v>53</v>
      </c>
      <c r="C365" t="s">
        <v>447</v>
      </c>
      <c r="D365" t="s">
        <v>967</v>
      </c>
      <c r="E365" t="s">
        <v>968</v>
      </c>
      <c r="G365">
        <f t="shared" si="5"/>
        <v>4703.4204959999997</v>
      </c>
      <c r="H365">
        <v>1433.62</v>
      </c>
      <c r="I365">
        <v>0.13</v>
      </c>
      <c r="J365">
        <v>0.64</v>
      </c>
      <c r="K365">
        <v>0.08</v>
      </c>
      <c r="L365">
        <v>0.03</v>
      </c>
      <c r="M365">
        <v>0.49</v>
      </c>
      <c r="N365">
        <v>1.9E-2</v>
      </c>
      <c r="O365">
        <v>0</v>
      </c>
      <c r="P365">
        <v>2870</v>
      </c>
      <c r="Q365">
        <v>2820</v>
      </c>
      <c r="V365">
        <v>0.126</v>
      </c>
      <c r="AA365" t="s">
        <v>1098</v>
      </c>
    </row>
    <row r="366" spans="1:27">
      <c r="A366" t="s">
        <v>51</v>
      </c>
      <c r="B366" t="s">
        <v>53</v>
      </c>
      <c r="C366" t="s">
        <v>447</v>
      </c>
      <c r="D366" t="s">
        <v>746</v>
      </c>
      <c r="E366" t="s">
        <v>34</v>
      </c>
      <c r="G366">
        <f t="shared" si="5"/>
        <v>4703.8470000000007</v>
      </c>
      <c r="H366">
        <v>1433.75</v>
      </c>
      <c r="I366">
        <v>0.26</v>
      </c>
      <c r="AA366" t="s">
        <v>1093</v>
      </c>
    </row>
    <row r="367" spans="1:27">
      <c r="A367" t="s">
        <v>51</v>
      </c>
      <c r="B367" t="s">
        <v>53</v>
      </c>
      <c r="C367" t="s">
        <v>447</v>
      </c>
      <c r="D367" t="s">
        <v>967</v>
      </c>
      <c r="E367" t="s">
        <v>968</v>
      </c>
      <c r="G367">
        <f t="shared" si="5"/>
        <v>4704.7000079999998</v>
      </c>
      <c r="H367">
        <v>1434.01</v>
      </c>
      <c r="I367">
        <v>0.13</v>
      </c>
      <c r="J367">
        <v>12.9</v>
      </c>
      <c r="K367">
        <v>1.68</v>
      </c>
      <c r="L367">
        <v>10.7</v>
      </c>
      <c r="M367">
        <v>4.26</v>
      </c>
      <c r="N367">
        <v>0.122</v>
      </c>
      <c r="O367">
        <v>0.02</v>
      </c>
      <c r="P367">
        <v>2850</v>
      </c>
      <c r="Q367">
        <v>2500</v>
      </c>
      <c r="U367">
        <v>0.13800000000000001</v>
      </c>
      <c r="V367">
        <v>7.8E-2</v>
      </c>
      <c r="AA367" t="s">
        <v>618</v>
      </c>
    </row>
    <row r="368" spans="1:27">
      <c r="A368" t="s">
        <v>51</v>
      </c>
      <c r="B368" t="s">
        <v>53</v>
      </c>
      <c r="C368" t="s">
        <v>447</v>
      </c>
      <c r="D368" t="s">
        <v>971</v>
      </c>
      <c r="E368" t="s">
        <v>972</v>
      </c>
      <c r="G368">
        <f t="shared" si="5"/>
        <v>4705.1265120000007</v>
      </c>
      <c r="H368">
        <v>1434.14</v>
      </c>
      <c r="I368">
        <v>0.12</v>
      </c>
      <c r="J368">
        <v>4850</v>
      </c>
      <c r="K368">
        <v>582</v>
      </c>
      <c r="N368">
        <v>0.184</v>
      </c>
      <c r="O368">
        <v>0.02</v>
      </c>
      <c r="P368">
        <v>2830</v>
      </c>
      <c r="Q368">
        <v>2310</v>
      </c>
      <c r="U368">
        <v>0.13400000000000001</v>
      </c>
      <c r="V368">
        <v>0.224</v>
      </c>
      <c r="AA368" t="s">
        <v>618</v>
      </c>
    </row>
    <row r="369" spans="1:27">
      <c r="A369" t="s">
        <v>51</v>
      </c>
      <c r="B369" t="s">
        <v>53</v>
      </c>
      <c r="C369" t="s">
        <v>447</v>
      </c>
      <c r="D369" t="s">
        <v>971</v>
      </c>
      <c r="E369" t="s">
        <v>972</v>
      </c>
      <c r="G369">
        <f t="shared" si="5"/>
        <v>4705.5202079999999</v>
      </c>
      <c r="H369">
        <v>1434.26</v>
      </c>
      <c r="I369">
        <v>0.1</v>
      </c>
      <c r="J369">
        <v>57.6</v>
      </c>
      <c r="K369">
        <v>5.76</v>
      </c>
      <c r="N369">
        <v>0.20599999999999999</v>
      </c>
      <c r="O369">
        <v>0.02</v>
      </c>
      <c r="P369">
        <v>2830</v>
      </c>
      <c r="Q369">
        <v>2250</v>
      </c>
      <c r="U369">
        <v>5.1999999999999998E-2</v>
      </c>
      <c r="V369">
        <v>5.1999999999999998E-2</v>
      </c>
      <c r="AA369" t="s">
        <v>618</v>
      </c>
    </row>
    <row r="370" spans="1:27">
      <c r="A370" t="s">
        <v>51</v>
      </c>
      <c r="B370" t="s">
        <v>53</v>
      </c>
      <c r="C370" t="s">
        <v>447</v>
      </c>
      <c r="D370" t="s">
        <v>967</v>
      </c>
      <c r="E370" t="s">
        <v>968</v>
      </c>
      <c r="G370">
        <f t="shared" si="5"/>
        <v>4705.8482880000001</v>
      </c>
      <c r="H370">
        <v>1434.36</v>
      </c>
      <c r="I370">
        <v>0.21</v>
      </c>
      <c r="J370">
        <v>0.78</v>
      </c>
      <c r="K370">
        <v>0.16</v>
      </c>
      <c r="L370">
        <v>0.41</v>
      </c>
      <c r="M370">
        <v>0.85</v>
      </c>
      <c r="N370">
        <v>9.2999999999999999E-2</v>
      </c>
      <c r="O370">
        <v>0.02</v>
      </c>
      <c r="P370">
        <v>2840</v>
      </c>
      <c r="Q370">
        <v>2580</v>
      </c>
      <c r="U370">
        <v>4.4999999999999998E-2</v>
      </c>
      <c r="V370">
        <v>1.9E-2</v>
      </c>
      <c r="AA370" t="s">
        <v>618</v>
      </c>
    </row>
    <row r="371" spans="1:27">
      <c r="A371" t="s">
        <v>51</v>
      </c>
      <c r="B371" t="s">
        <v>53</v>
      </c>
      <c r="C371" t="s">
        <v>447</v>
      </c>
      <c r="D371" t="s">
        <v>971</v>
      </c>
      <c r="E371" t="s">
        <v>972</v>
      </c>
      <c r="G371">
        <f t="shared" si="5"/>
        <v>4706.5372559999996</v>
      </c>
      <c r="H371">
        <v>1434.57</v>
      </c>
      <c r="I371">
        <v>0.08</v>
      </c>
      <c r="J371">
        <v>216</v>
      </c>
      <c r="K371">
        <v>17.28</v>
      </c>
      <c r="N371">
        <v>0.19500000000000001</v>
      </c>
      <c r="O371">
        <v>0.02</v>
      </c>
      <c r="P371">
        <v>2830</v>
      </c>
      <c r="Q371">
        <v>2280</v>
      </c>
      <c r="U371">
        <v>6.4000000000000001E-2</v>
      </c>
      <c r="V371">
        <v>0.109</v>
      </c>
      <c r="AA371" t="s">
        <v>618</v>
      </c>
    </row>
    <row r="372" spans="1:27">
      <c r="A372" t="s">
        <v>51</v>
      </c>
      <c r="B372" t="s">
        <v>53</v>
      </c>
      <c r="C372" t="s">
        <v>447</v>
      </c>
      <c r="D372" t="s">
        <v>967</v>
      </c>
      <c r="E372" t="s">
        <v>968</v>
      </c>
      <c r="G372">
        <f t="shared" si="5"/>
        <v>4706.7997200000009</v>
      </c>
      <c r="H372">
        <v>1434.65</v>
      </c>
      <c r="I372">
        <v>0.09</v>
      </c>
      <c r="J372">
        <v>1070</v>
      </c>
      <c r="K372">
        <v>96.3</v>
      </c>
      <c r="L372">
        <v>284</v>
      </c>
      <c r="M372">
        <v>0.39</v>
      </c>
      <c r="N372">
        <v>0.23799999999999999</v>
      </c>
      <c r="O372">
        <v>0.02</v>
      </c>
      <c r="P372">
        <v>2840</v>
      </c>
      <c r="Q372">
        <v>2160</v>
      </c>
      <c r="U372">
        <v>5.0999999999999997E-2</v>
      </c>
      <c r="V372">
        <v>2.5999999999999999E-2</v>
      </c>
      <c r="AA372" t="s">
        <v>1100</v>
      </c>
    </row>
    <row r="373" spans="1:27">
      <c r="A373" t="s">
        <v>51</v>
      </c>
      <c r="B373" t="s">
        <v>53</v>
      </c>
      <c r="C373" t="s">
        <v>447</v>
      </c>
      <c r="D373" t="s">
        <v>971</v>
      </c>
      <c r="E373" t="s">
        <v>972</v>
      </c>
      <c r="G373">
        <f t="shared" si="5"/>
        <v>4707.0949920000003</v>
      </c>
      <c r="H373">
        <v>1434.74</v>
      </c>
      <c r="I373">
        <v>7.0000000000000007E-2</v>
      </c>
      <c r="J373">
        <v>130</v>
      </c>
      <c r="K373">
        <v>9.1</v>
      </c>
      <c r="N373">
        <v>0.20899999999999999</v>
      </c>
      <c r="O373">
        <v>0.01</v>
      </c>
      <c r="P373">
        <v>2830</v>
      </c>
      <c r="Q373">
        <v>2230</v>
      </c>
      <c r="U373">
        <v>0.108</v>
      </c>
      <c r="V373">
        <v>0.19400000000000001</v>
      </c>
      <c r="AA373" t="s">
        <v>618</v>
      </c>
    </row>
    <row r="374" spans="1:27">
      <c r="A374" t="s">
        <v>51</v>
      </c>
      <c r="B374" t="s">
        <v>53</v>
      </c>
      <c r="C374" t="s">
        <v>447</v>
      </c>
      <c r="D374" t="s">
        <v>971</v>
      </c>
      <c r="E374" t="s">
        <v>972</v>
      </c>
      <c r="G374">
        <f t="shared" si="5"/>
        <v>4707.3246479999998</v>
      </c>
      <c r="H374">
        <v>1434.81</v>
      </c>
      <c r="I374">
        <v>0.16</v>
      </c>
      <c r="J374">
        <v>142</v>
      </c>
      <c r="K374">
        <v>22.72</v>
      </c>
      <c r="N374">
        <v>0.189</v>
      </c>
      <c r="O374">
        <v>0.03</v>
      </c>
      <c r="P374">
        <v>2830</v>
      </c>
      <c r="Q374">
        <v>2290</v>
      </c>
      <c r="U374">
        <v>0.14599999999999999</v>
      </c>
      <c r="V374">
        <v>0.23499999999999999</v>
      </c>
      <c r="AA374" t="s">
        <v>618</v>
      </c>
    </row>
    <row r="375" spans="1:27">
      <c r="A375" t="s">
        <v>51</v>
      </c>
      <c r="B375" t="s">
        <v>53</v>
      </c>
      <c r="C375" t="s">
        <v>447</v>
      </c>
      <c r="D375" t="s">
        <v>967</v>
      </c>
      <c r="E375" t="s">
        <v>968</v>
      </c>
      <c r="G375">
        <f t="shared" si="5"/>
        <v>4707.8495760000005</v>
      </c>
      <c r="H375">
        <v>1434.97</v>
      </c>
      <c r="I375">
        <v>0.2</v>
      </c>
      <c r="J375">
        <v>12.5</v>
      </c>
      <c r="K375">
        <v>2.5</v>
      </c>
      <c r="L375">
        <v>9.9700000000000006</v>
      </c>
      <c r="M375">
        <v>5.16</v>
      </c>
      <c r="N375">
        <v>0.2</v>
      </c>
      <c r="O375">
        <v>0.04</v>
      </c>
      <c r="P375">
        <v>2820</v>
      </c>
      <c r="Q375">
        <v>2250</v>
      </c>
      <c r="U375">
        <v>0.08</v>
      </c>
      <c r="V375">
        <v>5.3999999999999999E-2</v>
      </c>
      <c r="AA375" t="s">
        <v>618</v>
      </c>
    </row>
    <row r="376" spans="1:27">
      <c r="A376" t="s">
        <v>51</v>
      </c>
      <c r="B376" t="s">
        <v>53</v>
      </c>
      <c r="C376" t="s">
        <v>447</v>
      </c>
      <c r="D376" t="s">
        <v>971</v>
      </c>
      <c r="E376" t="s">
        <v>972</v>
      </c>
      <c r="G376">
        <f t="shared" si="5"/>
        <v>4708.5057360000001</v>
      </c>
      <c r="H376">
        <v>1435.17</v>
      </c>
      <c r="I376">
        <v>7.0000000000000007E-2</v>
      </c>
      <c r="J376">
        <v>127</v>
      </c>
      <c r="K376">
        <v>8.89</v>
      </c>
      <c r="N376">
        <v>0.215</v>
      </c>
      <c r="O376">
        <v>0.02</v>
      </c>
      <c r="P376">
        <v>2830</v>
      </c>
      <c r="Q376">
        <v>2220</v>
      </c>
      <c r="U376">
        <v>8.4000000000000005E-2</v>
      </c>
      <c r="V376">
        <v>0.21099999999999999</v>
      </c>
      <c r="AA376" t="s">
        <v>618</v>
      </c>
    </row>
    <row r="377" spans="1:27">
      <c r="A377" t="s">
        <v>51</v>
      </c>
      <c r="B377" t="s">
        <v>53</v>
      </c>
      <c r="C377" t="s">
        <v>447</v>
      </c>
      <c r="D377" t="s">
        <v>967</v>
      </c>
      <c r="E377" t="s">
        <v>968</v>
      </c>
      <c r="G377">
        <f t="shared" si="5"/>
        <v>4708.7353920000005</v>
      </c>
      <c r="H377">
        <v>1435.24</v>
      </c>
      <c r="I377">
        <v>0.19</v>
      </c>
      <c r="J377">
        <v>54.6</v>
      </c>
      <c r="K377">
        <v>10.37</v>
      </c>
      <c r="L377">
        <v>23.8</v>
      </c>
      <c r="M377">
        <v>15.6</v>
      </c>
      <c r="N377">
        <v>0.121</v>
      </c>
      <c r="O377">
        <v>0.02</v>
      </c>
      <c r="P377">
        <v>2850</v>
      </c>
      <c r="Q377">
        <v>2500</v>
      </c>
      <c r="U377">
        <v>7.5999999999999998E-2</v>
      </c>
      <c r="V377">
        <v>3.2000000000000001E-2</v>
      </c>
      <c r="AA377" t="s">
        <v>618</v>
      </c>
    </row>
    <row r="378" spans="1:27">
      <c r="A378" t="s">
        <v>51</v>
      </c>
      <c r="B378" t="s">
        <v>53</v>
      </c>
      <c r="C378" t="s">
        <v>447</v>
      </c>
      <c r="D378" t="s">
        <v>967</v>
      </c>
      <c r="E378" t="s">
        <v>968</v>
      </c>
      <c r="G378">
        <f t="shared" si="5"/>
        <v>4709.3587440000001</v>
      </c>
      <c r="H378">
        <v>1435.43</v>
      </c>
      <c r="I378">
        <v>0.14000000000000001</v>
      </c>
      <c r="J378">
        <v>4.1500000000000004</v>
      </c>
      <c r="K378">
        <v>0.57999999999999996</v>
      </c>
      <c r="L378">
        <v>3.23</v>
      </c>
      <c r="M378">
        <v>0.28000000000000003</v>
      </c>
      <c r="N378">
        <v>4.2999999999999997E-2</v>
      </c>
      <c r="O378">
        <v>0.01</v>
      </c>
      <c r="P378">
        <v>2820</v>
      </c>
      <c r="Q378">
        <v>2700</v>
      </c>
      <c r="U378">
        <v>0.11600000000000001</v>
      </c>
      <c r="V378">
        <v>8.4000000000000005E-2</v>
      </c>
      <c r="AA378" t="s">
        <v>618</v>
      </c>
    </row>
    <row r="379" spans="1:27">
      <c r="A379" t="s">
        <v>51</v>
      </c>
      <c r="B379" t="s">
        <v>53</v>
      </c>
      <c r="C379" t="s">
        <v>447</v>
      </c>
      <c r="D379" t="s">
        <v>746</v>
      </c>
      <c r="E379" t="s">
        <v>34</v>
      </c>
      <c r="G379">
        <f t="shared" si="5"/>
        <v>4709.8180560000001</v>
      </c>
      <c r="H379">
        <v>1435.57</v>
      </c>
      <c r="I379">
        <v>0.02</v>
      </c>
      <c r="AA379" t="s">
        <v>1093</v>
      </c>
    </row>
    <row r="380" spans="1:27">
      <c r="A380" t="s">
        <v>51</v>
      </c>
      <c r="B380" t="s">
        <v>53</v>
      </c>
      <c r="C380" t="s">
        <v>447</v>
      </c>
      <c r="D380" t="s">
        <v>967</v>
      </c>
      <c r="E380" t="s">
        <v>968</v>
      </c>
      <c r="G380">
        <f t="shared" si="5"/>
        <v>4709.8836719999999</v>
      </c>
      <c r="H380">
        <v>1435.59</v>
      </c>
      <c r="I380">
        <v>0.17</v>
      </c>
      <c r="J380">
        <v>7.4</v>
      </c>
      <c r="K380">
        <v>1.26</v>
      </c>
      <c r="L380">
        <v>6.39</v>
      </c>
      <c r="M380">
        <v>2.79</v>
      </c>
      <c r="N380">
        <v>7.0999999999999994E-2</v>
      </c>
      <c r="O380">
        <v>0.01</v>
      </c>
      <c r="P380">
        <v>2830</v>
      </c>
      <c r="Q380">
        <v>2630</v>
      </c>
      <c r="U380">
        <v>0.129</v>
      </c>
      <c r="V380">
        <v>5.5E-2</v>
      </c>
      <c r="AA380" t="s">
        <v>618</v>
      </c>
    </row>
    <row r="381" spans="1:27">
      <c r="A381" t="s">
        <v>51</v>
      </c>
      <c r="B381" t="s">
        <v>53</v>
      </c>
      <c r="C381" t="s">
        <v>447</v>
      </c>
      <c r="D381" t="s">
        <v>967</v>
      </c>
      <c r="E381" t="s">
        <v>968</v>
      </c>
      <c r="G381">
        <f t="shared" si="5"/>
        <v>4710.4414080000006</v>
      </c>
      <c r="H381">
        <v>1435.76</v>
      </c>
      <c r="I381">
        <v>0.13</v>
      </c>
      <c r="J381">
        <v>52.1</v>
      </c>
      <c r="K381">
        <v>6.77</v>
      </c>
      <c r="L381">
        <v>27.6</v>
      </c>
      <c r="M381">
        <v>9.85</v>
      </c>
      <c r="N381">
        <v>7.5999999999999998E-2</v>
      </c>
      <c r="O381">
        <v>0.01</v>
      </c>
      <c r="P381">
        <v>2820</v>
      </c>
      <c r="Q381">
        <v>2610</v>
      </c>
      <c r="V381">
        <v>4.2000000000000003E-2</v>
      </c>
      <c r="AA381" t="s">
        <v>1102</v>
      </c>
    </row>
    <row r="382" spans="1:27">
      <c r="A382" t="s">
        <v>51</v>
      </c>
      <c r="B382" t="s">
        <v>53</v>
      </c>
      <c r="C382" t="s">
        <v>447</v>
      </c>
      <c r="D382" t="s">
        <v>971</v>
      </c>
      <c r="E382" t="s">
        <v>972</v>
      </c>
      <c r="G382">
        <f t="shared" si="5"/>
        <v>4710.8679120000006</v>
      </c>
      <c r="H382">
        <v>1435.89</v>
      </c>
      <c r="I382">
        <v>0.14000000000000001</v>
      </c>
      <c r="J382">
        <v>34.5</v>
      </c>
      <c r="K382">
        <v>4.83</v>
      </c>
      <c r="N382">
        <v>0.124</v>
      </c>
      <c r="O382">
        <v>0.02</v>
      </c>
      <c r="P382">
        <v>2810</v>
      </c>
      <c r="Q382">
        <v>2460</v>
      </c>
      <c r="U382">
        <v>0.16600000000000001</v>
      </c>
      <c r="V382">
        <v>0.08</v>
      </c>
      <c r="AA382" t="s">
        <v>618</v>
      </c>
    </row>
    <row r="383" spans="1:27">
      <c r="A383" t="s">
        <v>51</v>
      </c>
      <c r="B383" t="s">
        <v>53</v>
      </c>
      <c r="C383" t="s">
        <v>447</v>
      </c>
      <c r="D383" t="s">
        <v>967</v>
      </c>
      <c r="E383" t="s">
        <v>968</v>
      </c>
      <c r="G383">
        <f t="shared" si="5"/>
        <v>4711.3272240000006</v>
      </c>
      <c r="H383">
        <v>1436.03</v>
      </c>
      <c r="I383">
        <v>0.17</v>
      </c>
      <c r="J383">
        <v>0.69</v>
      </c>
      <c r="K383">
        <v>0.12</v>
      </c>
      <c r="L383">
        <v>0.26</v>
      </c>
      <c r="M383">
        <v>0.33</v>
      </c>
      <c r="N383">
        <v>7.5999999999999998E-2</v>
      </c>
      <c r="O383">
        <v>0.01</v>
      </c>
      <c r="P383">
        <v>2830</v>
      </c>
      <c r="Q383">
        <v>2610</v>
      </c>
      <c r="V383">
        <v>0.214</v>
      </c>
      <c r="AA383" t="s">
        <v>1103</v>
      </c>
    </row>
    <row r="384" spans="1:27">
      <c r="A384" t="s">
        <v>51</v>
      </c>
      <c r="B384" t="s">
        <v>53</v>
      </c>
      <c r="C384" t="s">
        <v>447</v>
      </c>
      <c r="D384" t="s">
        <v>746</v>
      </c>
      <c r="E384" t="s">
        <v>34</v>
      </c>
      <c r="G384">
        <f t="shared" si="5"/>
        <v>4711.8849600000003</v>
      </c>
      <c r="H384">
        <v>1436.2</v>
      </c>
      <c r="I384">
        <v>0.04</v>
      </c>
      <c r="AA384" t="s">
        <v>1093</v>
      </c>
    </row>
    <row r="385" spans="1:27">
      <c r="A385" t="s">
        <v>51</v>
      </c>
      <c r="B385" t="s">
        <v>53</v>
      </c>
      <c r="C385" t="s">
        <v>447</v>
      </c>
      <c r="D385" t="s">
        <v>971</v>
      </c>
      <c r="E385" t="s">
        <v>972</v>
      </c>
      <c r="G385">
        <f t="shared" si="5"/>
        <v>4712.016192</v>
      </c>
      <c r="H385">
        <v>1436.24</v>
      </c>
      <c r="I385">
        <v>0.06</v>
      </c>
      <c r="J385">
        <v>13.2</v>
      </c>
      <c r="K385">
        <v>0.79</v>
      </c>
      <c r="N385">
        <v>0.157</v>
      </c>
      <c r="O385">
        <v>0.01</v>
      </c>
      <c r="P385">
        <v>2840</v>
      </c>
      <c r="Q385">
        <v>2390</v>
      </c>
      <c r="U385">
        <v>0.21199999999999999</v>
      </c>
      <c r="V385">
        <v>0.14899999999999999</v>
      </c>
      <c r="AA385" t="s">
        <v>1096</v>
      </c>
    </row>
    <row r="386" spans="1:27">
      <c r="A386" t="s">
        <v>51</v>
      </c>
      <c r="B386" t="s">
        <v>53</v>
      </c>
      <c r="C386" t="s">
        <v>447</v>
      </c>
      <c r="D386" t="s">
        <v>971</v>
      </c>
      <c r="E386" t="s">
        <v>972</v>
      </c>
      <c r="G386">
        <f t="shared" si="5"/>
        <v>4712.2130399999996</v>
      </c>
      <c r="H386">
        <v>1436.3</v>
      </c>
      <c r="I386">
        <v>0.16</v>
      </c>
      <c r="J386">
        <v>355</v>
      </c>
      <c r="K386">
        <v>56.8</v>
      </c>
      <c r="N386">
        <v>0.189</v>
      </c>
      <c r="O386">
        <v>0.03</v>
      </c>
      <c r="P386">
        <v>2840</v>
      </c>
      <c r="Q386">
        <v>2300</v>
      </c>
      <c r="U386">
        <v>0.19400000000000001</v>
      </c>
      <c r="V386">
        <v>0.24299999999999999</v>
      </c>
      <c r="AA386" t="s">
        <v>618</v>
      </c>
    </row>
    <row r="387" spans="1:27">
      <c r="A387" t="s">
        <v>51</v>
      </c>
      <c r="B387" t="s">
        <v>53</v>
      </c>
      <c r="C387" t="s">
        <v>447</v>
      </c>
      <c r="D387" t="s">
        <v>971</v>
      </c>
      <c r="E387" t="s">
        <v>972</v>
      </c>
      <c r="G387">
        <f t="shared" ref="G387:G450" si="6">H387*3.2808</f>
        <v>4712.7379680000004</v>
      </c>
      <c r="H387">
        <v>1436.46</v>
      </c>
      <c r="I387">
        <v>0.06</v>
      </c>
      <c r="J387">
        <v>465</v>
      </c>
      <c r="K387">
        <v>27.9</v>
      </c>
      <c r="N387">
        <v>0.183</v>
      </c>
      <c r="O387">
        <v>0.01</v>
      </c>
      <c r="P387">
        <v>2860</v>
      </c>
      <c r="Q387">
        <v>2330</v>
      </c>
      <c r="U387">
        <v>8.8999999999999996E-2</v>
      </c>
      <c r="V387">
        <v>7.4999999999999997E-2</v>
      </c>
      <c r="AA387" t="s">
        <v>618</v>
      </c>
    </row>
    <row r="388" spans="1:27">
      <c r="A388" t="s">
        <v>51</v>
      </c>
      <c r="B388" t="s">
        <v>53</v>
      </c>
      <c r="C388" t="s">
        <v>447</v>
      </c>
      <c r="D388" t="s">
        <v>967</v>
      </c>
      <c r="E388" t="s">
        <v>968</v>
      </c>
      <c r="G388">
        <f t="shared" si="6"/>
        <v>4712.934816</v>
      </c>
      <c r="H388">
        <v>1436.52</v>
      </c>
      <c r="I388">
        <v>0.11</v>
      </c>
      <c r="J388">
        <v>131</v>
      </c>
      <c r="K388">
        <v>14.41</v>
      </c>
      <c r="L388">
        <v>130</v>
      </c>
      <c r="M388">
        <v>110</v>
      </c>
      <c r="N388">
        <v>0.216</v>
      </c>
      <c r="O388">
        <v>0.02</v>
      </c>
      <c r="P388">
        <v>2850</v>
      </c>
      <c r="Q388">
        <v>2240</v>
      </c>
      <c r="U388">
        <v>0.108</v>
      </c>
      <c r="V388">
        <v>9.0999999999999998E-2</v>
      </c>
      <c r="AA388" t="s">
        <v>618</v>
      </c>
    </row>
    <row r="389" spans="1:27">
      <c r="A389" s="13" t="s">
        <v>51</v>
      </c>
      <c r="B389" s="13" t="s">
        <v>53</v>
      </c>
      <c r="C389" t="s">
        <v>447</v>
      </c>
      <c r="D389" t="s">
        <v>967</v>
      </c>
      <c r="E389" t="s">
        <v>968</v>
      </c>
      <c r="G389">
        <f t="shared" si="6"/>
        <v>4713.295704000001</v>
      </c>
      <c r="H389">
        <v>1436.63</v>
      </c>
      <c r="I389">
        <v>0.2</v>
      </c>
      <c r="J389">
        <v>780</v>
      </c>
      <c r="K389">
        <v>156</v>
      </c>
      <c r="L389">
        <v>313</v>
      </c>
      <c r="M389">
        <v>576</v>
      </c>
      <c r="N389">
        <v>0.184</v>
      </c>
      <c r="O389">
        <v>0.04</v>
      </c>
      <c r="P389">
        <v>2840</v>
      </c>
      <c r="Q389">
        <v>2320</v>
      </c>
      <c r="U389">
        <v>0.20100000000000001</v>
      </c>
      <c r="V389">
        <v>0.121</v>
      </c>
      <c r="AA389" t="s">
        <v>618</v>
      </c>
    </row>
    <row r="390" spans="1:27">
      <c r="A390" t="s">
        <v>51</v>
      </c>
      <c r="B390" t="s">
        <v>53</v>
      </c>
      <c r="C390" t="s">
        <v>447</v>
      </c>
      <c r="D390" t="s">
        <v>967</v>
      </c>
      <c r="E390" t="s">
        <v>968</v>
      </c>
      <c r="G390">
        <f t="shared" si="6"/>
        <v>4713.9518639999997</v>
      </c>
      <c r="H390">
        <v>1436.83</v>
      </c>
      <c r="I390">
        <v>0.57999999999999996</v>
      </c>
      <c r="J390">
        <v>1.1200000000000001</v>
      </c>
      <c r="K390">
        <v>0.65</v>
      </c>
      <c r="L390">
        <v>0.91</v>
      </c>
      <c r="M390">
        <v>1.57</v>
      </c>
      <c r="N390">
        <v>6.4000000000000001E-2</v>
      </c>
      <c r="O390">
        <v>0.04</v>
      </c>
      <c r="P390">
        <v>2840</v>
      </c>
      <c r="Q390">
        <v>2660</v>
      </c>
      <c r="U390">
        <v>0.127</v>
      </c>
      <c r="V390">
        <v>5.3999999999999999E-2</v>
      </c>
      <c r="AA390" t="s">
        <v>1100</v>
      </c>
    </row>
    <row r="391" spans="1:27">
      <c r="A391" t="s">
        <v>51</v>
      </c>
      <c r="B391" t="s">
        <v>53</v>
      </c>
      <c r="C391" t="s">
        <v>447</v>
      </c>
      <c r="D391" t="s">
        <v>971</v>
      </c>
      <c r="E391" t="s">
        <v>972</v>
      </c>
      <c r="G391">
        <f t="shared" si="6"/>
        <v>4715.8547280000003</v>
      </c>
      <c r="H391">
        <v>1437.41</v>
      </c>
      <c r="I391">
        <v>0.39</v>
      </c>
      <c r="J391">
        <v>14.8</v>
      </c>
      <c r="K391">
        <v>5.77</v>
      </c>
      <c r="N391">
        <v>0.16300000000000001</v>
      </c>
      <c r="O391">
        <v>0.06</v>
      </c>
      <c r="P391">
        <v>2860</v>
      </c>
      <c r="Q391">
        <v>2390</v>
      </c>
      <c r="U391">
        <v>8.5999999999999993E-2</v>
      </c>
      <c r="V391">
        <v>3.6999999999999998E-2</v>
      </c>
      <c r="AA391" t="s">
        <v>1104</v>
      </c>
    </row>
    <row r="392" spans="1:27">
      <c r="A392" t="s">
        <v>51</v>
      </c>
      <c r="B392" t="s">
        <v>53</v>
      </c>
      <c r="C392" t="s">
        <v>447</v>
      </c>
      <c r="D392" t="s">
        <v>971</v>
      </c>
      <c r="E392" t="s">
        <v>972</v>
      </c>
      <c r="G392">
        <f t="shared" si="6"/>
        <v>4717.1342400000003</v>
      </c>
      <c r="H392">
        <v>1437.8</v>
      </c>
      <c r="I392">
        <v>0.45</v>
      </c>
      <c r="J392">
        <v>0.05</v>
      </c>
      <c r="K392">
        <v>0.02</v>
      </c>
      <c r="N392">
        <v>1.4999999999999999E-2</v>
      </c>
      <c r="O392">
        <v>0.01</v>
      </c>
      <c r="P392">
        <v>2790</v>
      </c>
      <c r="Q392">
        <v>2750</v>
      </c>
      <c r="V392">
        <v>0.105</v>
      </c>
      <c r="AA392" t="s">
        <v>1096</v>
      </c>
    </row>
    <row r="393" spans="1:27">
      <c r="A393" t="s">
        <v>54</v>
      </c>
      <c r="B393" t="s">
        <v>53</v>
      </c>
      <c r="C393" t="s">
        <v>335</v>
      </c>
      <c r="D393" t="s">
        <v>967</v>
      </c>
      <c r="E393" t="s">
        <v>968</v>
      </c>
      <c r="G393">
        <f t="shared" si="6"/>
        <v>4635.7704000000003</v>
      </c>
      <c r="H393">
        <v>1413</v>
      </c>
      <c r="I393">
        <v>1.21</v>
      </c>
      <c r="J393">
        <v>29.1</v>
      </c>
      <c r="K393">
        <v>35.21</v>
      </c>
      <c r="L393">
        <v>3.84</v>
      </c>
      <c r="M393">
        <v>15.7</v>
      </c>
      <c r="N393">
        <v>6.5000000000000002E-2</v>
      </c>
      <c r="O393">
        <v>0.08</v>
      </c>
      <c r="P393">
        <v>2700</v>
      </c>
      <c r="Q393">
        <v>2530</v>
      </c>
      <c r="U393">
        <v>0.14799999999999999</v>
      </c>
      <c r="V393">
        <v>0.42599999999999999</v>
      </c>
      <c r="AA393" t="s">
        <v>1105</v>
      </c>
    </row>
    <row r="394" spans="1:27">
      <c r="A394" t="s">
        <v>54</v>
      </c>
      <c r="B394" t="s">
        <v>53</v>
      </c>
      <c r="C394" t="s">
        <v>335</v>
      </c>
      <c r="D394" t="s">
        <v>967</v>
      </c>
      <c r="E394" t="s">
        <v>968</v>
      </c>
      <c r="G394">
        <f t="shared" si="6"/>
        <v>4639.7401680000003</v>
      </c>
      <c r="H394">
        <v>1414.21</v>
      </c>
      <c r="I394">
        <v>0.55000000000000004</v>
      </c>
      <c r="J394">
        <v>17</v>
      </c>
      <c r="K394">
        <v>9.35</v>
      </c>
      <c r="L394">
        <v>0.12</v>
      </c>
      <c r="M394">
        <v>78.599999999999994</v>
      </c>
      <c r="N394">
        <v>8.3000000000000004E-2</v>
      </c>
      <c r="O394">
        <v>0.05</v>
      </c>
      <c r="P394">
        <v>2850</v>
      </c>
      <c r="Q394">
        <v>2610</v>
      </c>
      <c r="U394">
        <v>0.41299999999999998</v>
      </c>
      <c r="V394">
        <v>0.53300000000000003</v>
      </c>
      <c r="AA394" t="s">
        <v>1106</v>
      </c>
    </row>
    <row r="395" spans="1:27">
      <c r="A395" t="s">
        <v>54</v>
      </c>
      <c r="B395" t="s">
        <v>53</v>
      </c>
      <c r="C395" t="s">
        <v>335</v>
      </c>
      <c r="D395" t="s">
        <v>967</v>
      </c>
      <c r="E395" t="s">
        <v>968</v>
      </c>
      <c r="G395">
        <f t="shared" si="6"/>
        <v>4641.5446080000002</v>
      </c>
      <c r="H395">
        <v>1414.76</v>
      </c>
      <c r="I395">
        <v>0.4</v>
      </c>
      <c r="J395">
        <v>1.69</v>
      </c>
      <c r="K395">
        <v>0.68</v>
      </c>
      <c r="L395">
        <v>1.53</v>
      </c>
      <c r="M395">
        <v>0.54</v>
      </c>
      <c r="N395">
        <v>6.3E-2</v>
      </c>
      <c r="O395">
        <v>0.03</v>
      </c>
      <c r="P395">
        <v>2830</v>
      </c>
      <c r="Q395">
        <v>2650</v>
      </c>
      <c r="U395">
        <v>0.30199999999999999</v>
      </c>
      <c r="V395">
        <v>0.249</v>
      </c>
      <c r="AA395" t="s">
        <v>1070</v>
      </c>
    </row>
    <row r="396" spans="1:27">
      <c r="A396" t="s">
        <v>54</v>
      </c>
      <c r="B396" t="s">
        <v>53</v>
      </c>
      <c r="C396" t="s">
        <v>335</v>
      </c>
      <c r="D396" t="s">
        <v>967</v>
      </c>
      <c r="E396" t="s">
        <v>968</v>
      </c>
      <c r="G396">
        <f t="shared" si="6"/>
        <v>4642.8569280000002</v>
      </c>
      <c r="H396">
        <v>1415.16</v>
      </c>
      <c r="I396">
        <v>0.38</v>
      </c>
      <c r="J396">
        <v>0.12</v>
      </c>
      <c r="K396">
        <v>0.05</v>
      </c>
      <c r="L396">
        <v>0.05</v>
      </c>
      <c r="M396">
        <v>0.16</v>
      </c>
      <c r="N396">
        <v>6.2E-2</v>
      </c>
      <c r="O396">
        <v>0.02</v>
      </c>
      <c r="P396">
        <v>2840</v>
      </c>
      <c r="Q396">
        <v>2660</v>
      </c>
      <c r="U396">
        <v>0.27100000000000002</v>
      </c>
      <c r="V396">
        <v>0.36199999999999999</v>
      </c>
      <c r="AA396" t="s">
        <v>1107</v>
      </c>
    </row>
    <row r="397" spans="1:27">
      <c r="A397" t="s">
        <v>54</v>
      </c>
      <c r="B397" t="s">
        <v>53</v>
      </c>
      <c r="C397" t="s">
        <v>335</v>
      </c>
      <c r="D397" t="s">
        <v>967</v>
      </c>
      <c r="E397" t="s">
        <v>968</v>
      </c>
      <c r="G397">
        <f t="shared" si="6"/>
        <v>4644.1036320000003</v>
      </c>
      <c r="H397">
        <v>1415.54</v>
      </c>
      <c r="I397">
        <v>0.22</v>
      </c>
      <c r="J397">
        <v>7.0000000000000007E-2</v>
      </c>
      <c r="K397">
        <v>0.02</v>
      </c>
      <c r="L397">
        <v>0.04</v>
      </c>
      <c r="M397">
        <v>0.09</v>
      </c>
      <c r="N397">
        <v>4.5999999999999999E-2</v>
      </c>
      <c r="O397">
        <v>0.01</v>
      </c>
      <c r="P397">
        <v>2830</v>
      </c>
      <c r="Q397">
        <v>2700</v>
      </c>
      <c r="U397">
        <v>0.32</v>
      </c>
      <c r="V397">
        <v>0.39400000000000002</v>
      </c>
      <c r="AA397" t="s">
        <v>1106</v>
      </c>
    </row>
    <row r="398" spans="1:27">
      <c r="A398" t="s">
        <v>54</v>
      </c>
      <c r="B398" t="s">
        <v>53</v>
      </c>
      <c r="C398" t="s">
        <v>335</v>
      </c>
      <c r="D398" t="s">
        <v>967</v>
      </c>
      <c r="E398" t="s">
        <v>968</v>
      </c>
      <c r="G398">
        <f t="shared" si="6"/>
        <v>4644.8254080000006</v>
      </c>
      <c r="H398">
        <v>1415.76</v>
      </c>
      <c r="I398">
        <v>0.77</v>
      </c>
      <c r="J398">
        <v>1.1100000000000001</v>
      </c>
      <c r="K398">
        <v>0.85</v>
      </c>
      <c r="L398">
        <v>0.77</v>
      </c>
      <c r="M398">
        <v>0.08</v>
      </c>
      <c r="N398">
        <v>0.10199999999999999</v>
      </c>
      <c r="O398">
        <v>0.08</v>
      </c>
      <c r="P398">
        <v>2830</v>
      </c>
      <c r="Q398">
        <v>2540</v>
      </c>
      <c r="U398">
        <v>0.20200000000000001</v>
      </c>
      <c r="V398">
        <v>0.255</v>
      </c>
      <c r="AA398" t="s">
        <v>1108</v>
      </c>
    </row>
    <row r="399" spans="1:27">
      <c r="A399" t="s">
        <v>54</v>
      </c>
      <c r="B399" t="s">
        <v>53</v>
      </c>
      <c r="C399" t="s">
        <v>335</v>
      </c>
      <c r="D399" t="s">
        <v>967</v>
      </c>
      <c r="E399" t="s">
        <v>968</v>
      </c>
      <c r="G399">
        <f t="shared" si="6"/>
        <v>4647.3516239999999</v>
      </c>
      <c r="H399">
        <v>1416.53</v>
      </c>
      <c r="I399">
        <v>0.5</v>
      </c>
      <c r="J399">
        <v>0.34</v>
      </c>
      <c r="K399">
        <v>0.17</v>
      </c>
      <c r="L399">
        <v>0.31</v>
      </c>
      <c r="M399">
        <v>0.15</v>
      </c>
      <c r="N399">
        <v>8.6999999999999994E-2</v>
      </c>
      <c r="O399">
        <v>0.04</v>
      </c>
      <c r="P399">
        <v>2830</v>
      </c>
      <c r="Q399">
        <v>2580</v>
      </c>
      <c r="U399">
        <v>0.214</v>
      </c>
      <c r="V399">
        <v>0.377</v>
      </c>
      <c r="AA399" t="s">
        <v>1109</v>
      </c>
    </row>
    <row r="400" spans="1:27">
      <c r="A400" t="s">
        <v>54</v>
      </c>
      <c r="B400" t="s">
        <v>53</v>
      </c>
      <c r="C400" t="s">
        <v>335</v>
      </c>
      <c r="D400" t="s">
        <v>967</v>
      </c>
      <c r="E400" t="s">
        <v>968</v>
      </c>
      <c r="G400">
        <f t="shared" si="6"/>
        <v>4648.9920240000001</v>
      </c>
      <c r="H400">
        <v>1417.03</v>
      </c>
      <c r="I400">
        <v>0.5</v>
      </c>
      <c r="J400">
        <v>0.28999999999999998</v>
      </c>
      <c r="K400">
        <v>0.14000000000000001</v>
      </c>
      <c r="L400">
        <v>0.14000000000000001</v>
      </c>
      <c r="M400">
        <v>0.02</v>
      </c>
      <c r="N400">
        <v>7.6999999999999999E-2</v>
      </c>
      <c r="O400">
        <v>0.04</v>
      </c>
      <c r="P400">
        <v>2820</v>
      </c>
      <c r="Q400">
        <v>2600</v>
      </c>
      <c r="U400">
        <v>0.215</v>
      </c>
      <c r="V400">
        <v>0.40100000000000002</v>
      </c>
      <c r="AA400" t="s">
        <v>1110</v>
      </c>
    </row>
    <row r="401" spans="1:29">
      <c r="A401" t="s">
        <v>54</v>
      </c>
      <c r="B401" t="s">
        <v>53</v>
      </c>
      <c r="C401" t="s">
        <v>335</v>
      </c>
      <c r="D401" t="s">
        <v>971</v>
      </c>
      <c r="E401" t="s">
        <v>972</v>
      </c>
      <c r="G401">
        <f t="shared" si="6"/>
        <v>4650.6324240000004</v>
      </c>
      <c r="H401">
        <v>1417.53</v>
      </c>
      <c r="I401">
        <v>0.67</v>
      </c>
      <c r="J401">
        <v>0.12</v>
      </c>
      <c r="K401">
        <v>0.08</v>
      </c>
      <c r="N401">
        <v>5.8999999999999997E-2</v>
      </c>
      <c r="O401">
        <v>0.04</v>
      </c>
      <c r="P401">
        <v>2840</v>
      </c>
      <c r="Q401">
        <v>2670</v>
      </c>
      <c r="U401">
        <v>0.247</v>
      </c>
      <c r="V401">
        <v>0.152</v>
      </c>
      <c r="AA401" t="s">
        <v>1111</v>
      </c>
    </row>
    <row r="402" spans="1:29">
      <c r="A402" t="s">
        <v>54</v>
      </c>
      <c r="B402" t="s">
        <v>53</v>
      </c>
      <c r="C402" t="s">
        <v>335</v>
      </c>
      <c r="D402" t="s">
        <v>1019</v>
      </c>
      <c r="E402" t="s">
        <v>1020</v>
      </c>
      <c r="G402">
        <f t="shared" si="6"/>
        <v>4652.8305600000003</v>
      </c>
      <c r="H402">
        <v>1418.2</v>
      </c>
      <c r="I402">
        <v>0.8</v>
      </c>
      <c r="AA402" t="s">
        <v>1021</v>
      </c>
    </row>
    <row r="403" spans="1:29">
      <c r="A403" t="s">
        <v>54</v>
      </c>
      <c r="B403" t="s">
        <v>53</v>
      </c>
      <c r="C403" t="s">
        <v>352</v>
      </c>
      <c r="D403" t="s">
        <v>971</v>
      </c>
      <c r="E403" t="s">
        <v>972</v>
      </c>
      <c r="G403">
        <f t="shared" si="6"/>
        <v>4655.4552000000003</v>
      </c>
      <c r="H403">
        <v>1419</v>
      </c>
      <c r="I403">
        <v>0.14000000000000001</v>
      </c>
      <c r="J403">
        <v>0.5</v>
      </c>
      <c r="K403">
        <v>7.0000000000000007E-2</v>
      </c>
      <c r="N403">
        <v>5.2999999999999999E-2</v>
      </c>
      <c r="O403">
        <v>0.01</v>
      </c>
      <c r="P403">
        <v>2850</v>
      </c>
      <c r="Q403">
        <v>2700</v>
      </c>
      <c r="U403">
        <v>0.192</v>
      </c>
      <c r="V403">
        <v>4.2999999999999997E-2</v>
      </c>
      <c r="AA403" t="s">
        <v>1112</v>
      </c>
    </row>
    <row r="404" spans="1:29">
      <c r="A404" t="s">
        <v>54</v>
      </c>
      <c r="B404" t="s">
        <v>53</v>
      </c>
      <c r="C404" t="s">
        <v>352</v>
      </c>
      <c r="D404" t="s">
        <v>971</v>
      </c>
      <c r="E404" t="s">
        <v>972</v>
      </c>
      <c r="G404">
        <f t="shared" si="6"/>
        <v>4655.9145120000003</v>
      </c>
      <c r="H404">
        <v>1419.14</v>
      </c>
      <c r="I404">
        <v>0.31</v>
      </c>
      <c r="J404">
        <v>0.04</v>
      </c>
      <c r="K404">
        <v>0.01</v>
      </c>
      <c r="N404">
        <v>1.9E-2</v>
      </c>
      <c r="O404">
        <v>0.01</v>
      </c>
      <c r="P404">
        <v>2850</v>
      </c>
      <c r="Q404">
        <v>2790</v>
      </c>
      <c r="U404">
        <v>0.52300000000000002</v>
      </c>
      <c r="V404">
        <v>0.21199999999999999</v>
      </c>
      <c r="AA404" t="s">
        <v>1074</v>
      </c>
    </row>
    <row r="405" spans="1:29">
      <c r="A405" t="s">
        <v>54</v>
      </c>
      <c r="B405" t="s">
        <v>53</v>
      </c>
      <c r="C405" t="s">
        <v>352</v>
      </c>
      <c r="D405" t="s">
        <v>967</v>
      </c>
      <c r="E405" t="s">
        <v>968</v>
      </c>
      <c r="G405">
        <f t="shared" si="6"/>
        <v>4656.93156</v>
      </c>
      <c r="H405">
        <v>1419.45</v>
      </c>
      <c r="I405">
        <v>0.08</v>
      </c>
      <c r="J405">
        <v>2.12</v>
      </c>
      <c r="K405">
        <v>0.17</v>
      </c>
      <c r="L405">
        <v>1.1499999999999999</v>
      </c>
      <c r="M405">
        <v>0.16</v>
      </c>
      <c r="N405">
        <v>6.7000000000000004E-2</v>
      </c>
      <c r="O405">
        <v>0.01</v>
      </c>
      <c r="P405">
        <v>2830</v>
      </c>
      <c r="Q405">
        <v>2640</v>
      </c>
      <c r="U405">
        <v>2.1000000000000001E-2</v>
      </c>
      <c r="V405">
        <v>1.4E-2</v>
      </c>
      <c r="AA405" t="s">
        <v>1113</v>
      </c>
    </row>
    <row r="406" spans="1:29">
      <c r="A406" s="13" t="s">
        <v>54</v>
      </c>
      <c r="B406" s="13" t="s">
        <v>53</v>
      </c>
      <c r="C406" t="s">
        <v>352</v>
      </c>
      <c r="D406" t="s">
        <v>967</v>
      </c>
      <c r="E406" t="s">
        <v>968</v>
      </c>
      <c r="G406">
        <f t="shared" si="6"/>
        <v>4657.1940240000004</v>
      </c>
      <c r="H406">
        <v>1419.53</v>
      </c>
      <c r="I406">
        <v>0.31</v>
      </c>
      <c r="J406">
        <v>1220</v>
      </c>
      <c r="K406">
        <v>378.2</v>
      </c>
      <c r="L406">
        <v>143</v>
      </c>
      <c r="M406">
        <v>181</v>
      </c>
      <c r="N406">
        <v>0.125</v>
      </c>
      <c r="O406">
        <v>0.04</v>
      </c>
      <c r="P406">
        <v>2820</v>
      </c>
      <c r="Q406">
        <v>2470</v>
      </c>
      <c r="U406">
        <v>9.1999999999999998E-2</v>
      </c>
      <c r="V406">
        <v>3.4000000000000002E-2</v>
      </c>
      <c r="AA406" t="s">
        <v>625</v>
      </c>
    </row>
    <row r="407" spans="1:29">
      <c r="A407" t="s">
        <v>54</v>
      </c>
      <c r="B407" t="s">
        <v>53</v>
      </c>
      <c r="C407" t="s">
        <v>352</v>
      </c>
      <c r="D407" t="s">
        <v>967</v>
      </c>
      <c r="E407" t="s">
        <v>968</v>
      </c>
      <c r="G407">
        <f t="shared" si="6"/>
        <v>4658.2110720000001</v>
      </c>
      <c r="H407">
        <v>1419.84</v>
      </c>
      <c r="I407">
        <v>0.16</v>
      </c>
      <c r="J407">
        <v>62.1</v>
      </c>
      <c r="K407">
        <v>9.94</v>
      </c>
      <c r="L407">
        <v>57.8</v>
      </c>
      <c r="M407">
        <v>17.100000000000001</v>
      </c>
      <c r="N407">
        <v>0.11799999999999999</v>
      </c>
      <c r="O407">
        <v>0.02</v>
      </c>
      <c r="P407">
        <v>2820</v>
      </c>
      <c r="Q407">
        <v>2490</v>
      </c>
      <c r="U407">
        <v>0.08</v>
      </c>
      <c r="V407">
        <v>1.7999999999999999E-2</v>
      </c>
      <c r="AA407" t="s">
        <v>1114</v>
      </c>
    </row>
    <row r="408" spans="1:29">
      <c r="A408" t="s">
        <v>54</v>
      </c>
      <c r="B408" t="s">
        <v>53</v>
      </c>
      <c r="C408" t="s">
        <v>352</v>
      </c>
      <c r="D408" t="s">
        <v>967</v>
      </c>
      <c r="E408" t="s">
        <v>968</v>
      </c>
      <c r="G408">
        <f t="shared" si="6"/>
        <v>4658.7359999999999</v>
      </c>
      <c r="H408">
        <v>1420</v>
      </c>
      <c r="I408">
        <v>0.15</v>
      </c>
      <c r="J408">
        <v>235</v>
      </c>
      <c r="K408">
        <v>35.25</v>
      </c>
      <c r="L408">
        <v>168</v>
      </c>
      <c r="M408">
        <v>63.5</v>
      </c>
      <c r="N408">
        <v>0.14499999999999999</v>
      </c>
      <c r="O408">
        <v>0.02</v>
      </c>
      <c r="P408">
        <v>2820</v>
      </c>
      <c r="Q408">
        <v>2410</v>
      </c>
      <c r="U408">
        <v>9.2999999999999999E-2</v>
      </c>
      <c r="V408">
        <v>2.9000000000000001E-2</v>
      </c>
      <c r="AA408" t="s">
        <v>1115</v>
      </c>
    </row>
    <row r="409" spans="1:29">
      <c r="A409" t="s">
        <v>54</v>
      </c>
      <c r="B409" t="s">
        <v>53</v>
      </c>
      <c r="C409" t="s">
        <v>352</v>
      </c>
      <c r="D409" t="s">
        <v>967</v>
      </c>
      <c r="E409" t="s">
        <v>968</v>
      </c>
      <c r="G409">
        <f t="shared" si="6"/>
        <v>4659.2281200000007</v>
      </c>
      <c r="H409">
        <v>1420.15</v>
      </c>
      <c r="I409">
        <v>0.22</v>
      </c>
      <c r="J409">
        <v>11.1</v>
      </c>
      <c r="K409">
        <v>2.44</v>
      </c>
      <c r="L409">
        <v>4.4000000000000004</v>
      </c>
      <c r="M409">
        <v>7.23</v>
      </c>
      <c r="N409">
        <v>9.9000000000000005E-2</v>
      </c>
      <c r="O409">
        <v>0.02</v>
      </c>
      <c r="P409">
        <v>2810</v>
      </c>
      <c r="Q409">
        <v>2540</v>
      </c>
      <c r="U409">
        <v>9.7000000000000003E-2</v>
      </c>
      <c r="V409">
        <v>4.2999999999999997E-2</v>
      </c>
      <c r="AA409" t="s">
        <v>1116</v>
      </c>
    </row>
    <row r="410" spans="1:29">
      <c r="A410" t="s">
        <v>54</v>
      </c>
      <c r="B410" t="s">
        <v>53</v>
      </c>
      <c r="C410" t="s">
        <v>352</v>
      </c>
      <c r="D410" t="s">
        <v>971</v>
      </c>
      <c r="E410" t="s">
        <v>972</v>
      </c>
      <c r="G410">
        <f t="shared" si="6"/>
        <v>4659.9498960000001</v>
      </c>
      <c r="H410">
        <v>1420.37</v>
      </c>
      <c r="I410">
        <v>0.16</v>
      </c>
      <c r="J410">
        <v>1.52</v>
      </c>
      <c r="K410">
        <v>0.24</v>
      </c>
      <c r="N410">
        <v>5.8999999999999997E-2</v>
      </c>
      <c r="O410">
        <v>0.01</v>
      </c>
      <c r="P410">
        <v>2840</v>
      </c>
      <c r="Q410">
        <v>2670</v>
      </c>
      <c r="U410">
        <v>0.17100000000000001</v>
      </c>
      <c r="V410">
        <v>7.5999999999999998E-2</v>
      </c>
      <c r="AA410" t="s">
        <v>1072</v>
      </c>
    </row>
    <row r="411" spans="1:29">
      <c r="A411" t="s">
        <v>54</v>
      </c>
      <c r="B411" t="s">
        <v>53</v>
      </c>
      <c r="C411" t="s">
        <v>352</v>
      </c>
      <c r="D411" t="s">
        <v>967</v>
      </c>
      <c r="E411" t="s">
        <v>968</v>
      </c>
      <c r="G411">
        <f t="shared" si="6"/>
        <v>4660.4748239999999</v>
      </c>
      <c r="H411">
        <v>1420.53</v>
      </c>
      <c r="I411">
        <v>0.15</v>
      </c>
      <c r="J411">
        <v>23.3</v>
      </c>
      <c r="K411">
        <v>3.5</v>
      </c>
      <c r="L411">
        <v>8.82</v>
      </c>
      <c r="M411">
        <v>23.5</v>
      </c>
      <c r="N411">
        <v>8.5999999999999993E-2</v>
      </c>
      <c r="O411">
        <v>0.01</v>
      </c>
      <c r="P411">
        <v>2830</v>
      </c>
      <c r="Q411">
        <v>2580</v>
      </c>
      <c r="U411">
        <v>0.19</v>
      </c>
      <c r="V411">
        <v>7.5999999999999998E-2</v>
      </c>
      <c r="AA411" t="s">
        <v>1117</v>
      </c>
    </row>
    <row r="412" spans="1:29" s="57" customFormat="1">
      <c r="A412" s="57" t="s">
        <v>54</v>
      </c>
      <c r="B412" s="57" t="s">
        <v>53</v>
      </c>
      <c r="C412" s="57" t="s">
        <v>352</v>
      </c>
      <c r="D412" s="57" t="s">
        <v>967</v>
      </c>
      <c r="E412" s="57" t="s">
        <v>968</v>
      </c>
      <c r="G412" s="57">
        <f t="shared" si="6"/>
        <v>4660.9669440000007</v>
      </c>
      <c r="H412" s="57">
        <v>1420.68</v>
      </c>
      <c r="I412" s="57">
        <v>0.32</v>
      </c>
      <c r="J412" s="57">
        <v>38</v>
      </c>
      <c r="K412" s="57">
        <v>12.16</v>
      </c>
      <c r="L412" s="57">
        <v>25.3</v>
      </c>
      <c r="M412" s="57">
        <v>10</v>
      </c>
      <c r="N412" s="57">
        <v>0.09</v>
      </c>
      <c r="O412" s="57">
        <v>0.03</v>
      </c>
      <c r="P412" s="57">
        <v>2830</v>
      </c>
      <c r="Q412" s="57">
        <v>2580</v>
      </c>
      <c r="U412" s="57">
        <v>0.20499999999999999</v>
      </c>
      <c r="V412" s="57">
        <v>7.1999999999999995E-2</v>
      </c>
      <c r="AA412" s="57" t="s">
        <v>626</v>
      </c>
      <c r="AB412" s="57" t="s">
        <v>628</v>
      </c>
      <c r="AC412" s="165" t="s">
        <v>629</v>
      </c>
    </row>
    <row r="413" spans="1:29">
      <c r="A413" t="s">
        <v>54</v>
      </c>
      <c r="B413" t="s">
        <v>53</v>
      </c>
      <c r="C413" t="s">
        <v>352</v>
      </c>
      <c r="D413" t="s">
        <v>967</v>
      </c>
      <c r="E413" t="s">
        <v>968</v>
      </c>
      <c r="G413">
        <f t="shared" si="6"/>
        <v>4662.0168000000003</v>
      </c>
      <c r="H413">
        <v>1421</v>
      </c>
      <c r="I413">
        <v>0.26</v>
      </c>
      <c r="J413">
        <v>167</v>
      </c>
      <c r="K413">
        <v>43.42</v>
      </c>
      <c r="L413">
        <v>22.3</v>
      </c>
      <c r="M413">
        <v>70.900000000000006</v>
      </c>
      <c r="N413">
        <v>0.113</v>
      </c>
      <c r="O413">
        <v>0.03</v>
      </c>
      <c r="P413">
        <v>2840</v>
      </c>
      <c r="Q413">
        <v>2520</v>
      </c>
      <c r="U413">
        <v>0.122</v>
      </c>
      <c r="V413">
        <v>5.7000000000000002E-2</v>
      </c>
      <c r="AA413" t="s">
        <v>626</v>
      </c>
    </row>
    <row r="414" spans="1:29">
      <c r="A414" t="s">
        <v>54</v>
      </c>
      <c r="B414" t="s">
        <v>53</v>
      </c>
      <c r="C414" t="s">
        <v>352</v>
      </c>
      <c r="D414" t="s">
        <v>967</v>
      </c>
      <c r="E414" t="s">
        <v>968</v>
      </c>
      <c r="G414">
        <f t="shared" si="6"/>
        <v>4662.8698080000004</v>
      </c>
      <c r="H414">
        <v>1421.26</v>
      </c>
      <c r="I414">
        <v>0.23</v>
      </c>
      <c r="J414">
        <v>65.5</v>
      </c>
      <c r="K414">
        <v>15.07</v>
      </c>
      <c r="L414">
        <v>53.7</v>
      </c>
      <c r="M414">
        <v>32.1</v>
      </c>
      <c r="N414">
        <v>7.6999999999999999E-2</v>
      </c>
      <c r="O414">
        <v>0.02</v>
      </c>
      <c r="P414">
        <v>2860</v>
      </c>
      <c r="Q414">
        <v>2640</v>
      </c>
      <c r="U414">
        <v>0.187</v>
      </c>
      <c r="V414">
        <v>0.115</v>
      </c>
      <c r="AA414" t="s">
        <v>1118</v>
      </c>
    </row>
    <row r="415" spans="1:29">
      <c r="A415" t="s">
        <v>54</v>
      </c>
      <c r="B415" t="s">
        <v>53</v>
      </c>
      <c r="C415" t="s">
        <v>352</v>
      </c>
      <c r="D415" t="s">
        <v>967</v>
      </c>
      <c r="E415" t="s">
        <v>968</v>
      </c>
      <c r="G415">
        <f t="shared" si="6"/>
        <v>4663.6243920000006</v>
      </c>
      <c r="H415">
        <v>1421.49</v>
      </c>
      <c r="I415">
        <v>0.36</v>
      </c>
      <c r="J415">
        <v>5130</v>
      </c>
      <c r="K415">
        <v>1846.8</v>
      </c>
      <c r="L415">
        <v>3380</v>
      </c>
      <c r="M415">
        <v>4680</v>
      </c>
      <c r="N415">
        <v>0.18</v>
      </c>
      <c r="O415">
        <v>0.06</v>
      </c>
      <c r="P415">
        <v>2830</v>
      </c>
      <c r="Q415">
        <v>2320</v>
      </c>
      <c r="U415">
        <v>6.0999999999999999E-2</v>
      </c>
      <c r="V415">
        <v>3.3000000000000002E-2</v>
      </c>
      <c r="AA415" t="s">
        <v>1119</v>
      </c>
    </row>
    <row r="416" spans="1:29">
      <c r="A416" t="s">
        <v>54</v>
      </c>
      <c r="B416" t="s">
        <v>53</v>
      </c>
      <c r="C416" t="s">
        <v>352</v>
      </c>
      <c r="D416" t="s">
        <v>967</v>
      </c>
      <c r="E416" t="s">
        <v>968</v>
      </c>
      <c r="G416">
        <f t="shared" si="6"/>
        <v>4664.80548</v>
      </c>
      <c r="H416">
        <v>1421.85</v>
      </c>
      <c r="I416">
        <v>0.25</v>
      </c>
      <c r="J416">
        <v>256</v>
      </c>
      <c r="K416">
        <v>64</v>
      </c>
      <c r="L416">
        <v>8.5299999999999994</v>
      </c>
      <c r="M416">
        <v>3880</v>
      </c>
      <c r="N416">
        <v>9.2999999999999999E-2</v>
      </c>
      <c r="O416">
        <v>0.02</v>
      </c>
      <c r="P416">
        <v>2860</v>
      </c>
      <c r="Q416">
        <v>2590</v>
      </c>
      <c r="U416">
        <v>0.107</v>
      </c>
      <c r="V416">
        <v>7.0999999999999994E-2</v>
      </c>
      <c r="AA416" t="s">
        <v>1118</v>
      </c>
    </row>
    <row r="417" spans="1:27">
      <c r="A417" t="s">
        <v>54</v>
      </c>
      <c r="B417" t="s">
        <v>53</v>
      </c>
      <c r="C417" t="s">
        <v>352</v>
      </c>
      <c r="D417" t="s">
        <v>971</v>
      </c>
      <c r="E417" t="s">
        <v>972</v>
      </c>
      <c r="G417">
        <f t="shared" si="6"/>
        <v>4665.6256800000001</v>
      </c>
      <c r="H417">
        <v>1422.1</v>
      </c>
      <c r="I417">
        <v>0.13</v>
      </c>
      <c r="J417">
        <v>9.3800000000000008</v>
      </c>
      <c r="K417">
        <v>1.22</v>
      </c>
      <c r="N417">
        <v>8.4000000000000005E-2</v>
      </c>
      <c r="O417">
        <v>0.01</v>
      </c>
      <c r="P417">
        <v>2850</v>
      </c>
      <c r="Q417">
        <v>2610</v>
      </c>
      <c r="U417">
        <v>0.19500000000000001</v>
      </c>
      <c r="V417">
        <v>0.104</v>
      </c>
      <c r="AA417" t="s">
        <v>1089</v>
      </c>
    </row>
    <row r="418" spans="1:27">
      <c r="A418" t="s">
        <v>54</v>
      </c>
      <c r="B418" t="s">
        <v>53</v>
      </c>
      <c r="C418" t="s">
        <v>352</v>
      </c>
      <c r="D418" t="s">
        <v>971</v>
      </c>
      <c r="E418" t="s">
        <v>972</v>
      </c>
      <c r="G418">
        <f t="shared" si="6"/>
        <v>4666.0521840000001</v>
      </c>
      <c r="H418">
        <v>1422.23</v>
      </c>
      <c r="I418">
        <v>0.34</v>
      </c>
      <c r="J418">
        <v>0.3</v>
      </c>
      <c r="K418">
        <v>0.1</v>
      </c>
      <c r="N418">
        <v>3.2000000000000001E-2</v>
      </c>
      <c r="O418">
        <v>0.01</v>
      </c>
      <c r="P418">
        <v>2840</v>
      </c>
      <c r="Q418">
        <v>2750</v>
      </c>
      <c r="U418">
        <v>0.39600000000000002</v>
      </c>
      <c r="V418">
        <v>0.14399999999999999</v>
      </c>
      <c r="AA418" t="s">
        <v>1065</v>
      </c>
    </row>
    <row r="419" spans="1:27">
      <c r="A419" t="s">
        <v>54</v>
      </c>
      <c r="B419" t="s">
        <v>53</v>
      </c>
      <c r="C419" t="s">
        <v>352</v>
      </c>
      <c r="D419" t="s">
        <v>967</v>
      </c>
      <c r="E419" t="s">
        <v>968</v>
      </c>
      <c r="G419">
        <f t="shared" si="6"/>
        <v>4667.1676559999996</v>
      </c>
      <c r="H419">
        <v>1422.57</v>
      </c>
      <c r="I419">
        <v>0.38</v>
      </c>
      <c r="J419">
        <v>10.5</v>
      </c>
      <c r="K419">
        <v>3.99</v>
      </c>
      <c r="L419">
        <v>6.57</v>
      </c>
      <c r="M419">
        <v>19.899999999999999</v>
      </c>
      <c r="N419">
        <v>6.3E-2</v>
      </c>
      <c r="O419">
        <v>0.02</v>
      </c>
      <c r="P419">
        <v>2840</v>
      </c>
      <c r="Q419">
        <v>2660</v>
      </c>
      <c r="U419">
        <v>0.16</v>
      </c>
      <c r="V419">
        <v>3.5000000000000003E-2</v>
      </c>
      <c r="AA419" t="s">
        <v>1115</v>
      </c>
    </row>
    <row r="420" spans="1:27">
      <c r="A420" t="s">
        <v>54</v>
      </c>
      <c r="B420" t="s">
        <v>53</v>
      </c>
      <c r="C420" t="s">
        <v>352</v>
      </c>
      <c r="D420" t="s">
        <v>967</v>
      </c>
      <c r="E420" t="s">
        <v>968</v>
      </c>
      <c r="G420">
        <f t="shared" si="6"/>
        <v>4668.4143600000007</v>
      </c>
      <c r="H420">
        <v>1422.95</v>
      </c>
      <c r="I420">
        <v>0.39</v>
      </c>
      <c r="J420">
        <v>0.56999999999999995</v>
      </c>
      <c r="K420">
        <v>0.22</v>
      </c>
      <c r="L420">
        <v>0.4</v>
      </c>
      <c r="M420">
        <v>0.02</v>
      </c>
      <c r="N420">
        <v>7.1999999999999995E-2</v>
      </c>
      <c r="O420">
        <v>0.03</v>
      </c>
      <c r="P420">
        <v>2840</v>
      </c>
      <c r="Q420">
        <v>2630</v>
      </c>
      <c r="U420">
        <v>0.13900000000000001</v>
      </c>
      <c r="V420">
        <v>0.247</v>
      </c>
      <c r="AA420" t="s">
        <v>1068</v>
      </c>
    </row>
    <row r="421" spans="1:27">
      <c r="A421" t="s">
        <v>54</v>
      </c>
      <c r="B421" t="s">
        <v>53</v>
      </c>
      <c r="C421" t="s">
        <v>352</v>
      </c>
      <c r="D421" t="s">
        <v>967</v>
      </c>
      <c r="E421" t="s">
        <v>968</v>
      </c>
      <c r="G421">
        <f t="shared" si="6"/>
        <v>4669.6938719999998</v>
      </c>
      <c r="H421">
        <v>1423.34</v>
      </c>
      <c r="I421">
        <v>0.16</v>
      </c>
      <c r="J421">
        <v>49.1</v>
      </c>
      <c r="K421">
        <v>7.86</v>
      </c>
      <c r="L421">
        <v>36.200000000000003</v>
      </c>
      <c r="M421">
        <v>14.3</v>
      </c>
      <c r="N421">
        <v>0.19800000000000001</v>
      </c>
      <c r="O421">
        <v>0.03</v>
      </c>
      <c r="P421">
        <v>2820</v>
      </c>
      <c r="Q421">
        <v>2270</v>
      </c>
      <c r="U421">
        <v>0.125</v>
      </c>
      <c r="V421">
        <v>0.24099999999999999</v>
      </c>
      <c r="AA421" t="s">
        <v>646</v>
      </c>
    </row>
    <row r="422" spans="1:27">
      <c r="A422" t="s">
        <v>54</v>
      </c>
      <c r="B422" t="s">
        <v>53</v>
      </c>
      <c r="C422" t="s">
        <v>352</v>
      </c>
      <c r="D422" t="s">
        <v>967</v>
      </c>
      <c r="E422" t="s">
        <v>968</v>
      </c>
      <c r="G422">
        <f t="shared" si="6"/>
        <v>4670.2188000000006</v>
      </c>
      <c r="H422">
        <v>1423.5</v>
      </c>
      <c r="I422">
        <v>0.18</v>
      </c>
      <c r="J422">
        <v>115</v>
      </c>
      <c r="K422">
        <v>20.7</v>
      </c>
      <c r="L422">
        <v>96.8</v>
      </c>
      <c r="M422">
        <v>19.600000000000001</v>
      </c>
      <c r="N422">
        <v>0.20399999999999999</v>
      </c>
      <c r="O422">
        <v>0.04</v>
      </c>
      <c r="P422">
        <v>2830</v>
      </c>
      <c r="Q422">
        <v>2250</v>
      </c>
      <c r="U422">
        <v>0.15</v>
      </c>
      <c r="V422">
        <v>0.34699999999999998</v>
      </c>
      <c r="AA422" t="s">
        <v>1120</v>
      </c>
    </row>
    <row r="423" spans="1:27">
      <c r="A423" t="s">
        <v>54</v>
      </c>
      <c r="B423" t="s">
        <v>53</v>
      </c>
      <c r="C423" t="s">
        <v>352</v>
      </c>
      <c r="D423" t="s">
        <v>967</v>
      </c>
      <c r="E423" t="s">
        <v>968</v>
      </c>
      <c r="G423">
        <f t="shared" si="6"/>
        <v>4670.8093440000002</v>
      </c>
      <c r="H423">
        <v>1423.68</v>
      </c>
      <c r="I423">
        <v>0.22</v>
      </c>
      <c r="J423">
        <v>89.8</v>
      </c>
      <c r="K423">
        <v>19.760000000000002</v>
      </c>
      <c r="L423">
        <v>74</v>
      </c>
      <c r="M423">
        <v>5.08</v>
      </c>
      <c r="N423">
        <v>0.20100000000000001</v>
      </c>
      <c r="O423">
        <v>0.04</v>
      </c>
      <c r="P423">
        <v>2830</v>
      </c>
      <c r="Q423">
        <v>2260</v>
      </c>
      <c r="U423">
        <v>0.18099999999999999</v>
      </c>
      <c r="V423">
        <v>0.19500000000000001</v>
      </c>
      <c r="AA423" t="s">
        <v>1120</v>
      </c>
    </row>
    <row r="424" spans="1:27">
      <c r="A424" t="s">
        <v>54</v>
      </c>
      <c r="B424" t="s">
        <v>53</v>
      </c>
      <c r="C424" t="s">
        <v>352</v>
      </c>
      <c r="D424" t="s">
        <v>967</v>
      </c>
      <c r="E424" t="s">
        <v>968</v>
      </c>
      <c r="G424">
        <f t="shared" si="6"/>
        <v>4671.5311200000006</v>
      </c>
      <c r="H424">
        <v>1423.9</v>
      </c>
      <c r="I424">
        <v>0.2</v>
      </c>
      <c r="J424">
        <v>144</v>
      </c>
      <c r="K424">
        <v>28.8</v>
      </c>
      <c r="L424">
        <v>129</v>
      </c>
      <c r="M424">
        <v>60.2</v>
      </c>
      <c r="N424">
        <v>0.19400000000000001</v>
      </c>
      <c r="O424">
        <v>0.04</v>
      </c>
      <c r="P424">
        <v>2840</v>
      </c>
      <c r="Q424">
        <v>2290</v>
      </c>
      <c r="U424">
        <v>0.188</v>
      </c>
      <c r="V424">
        <v>0.122</v>
      </c>
      <c r="AA424" t="s">
        <v>1099</v>
      </c>
    </row>
    <row r="425" spans="1:27">
      <c r="A425" t="s">
        <v>54</v>
      </c>
      <c r="B425" t="s">
        <v>53</v>
      </c>
      <c r="C425" t="s">
        <v>352</v>
      </c>
      <c r="D425" t="s">
        <v>967</v>
      </c>
      <c r="E425" t="s">
        <v>968</v>
      </c>
      <c r="G425">
        <f t="shared" si="6"/>
        <v>4672.1872800000001</v>
      </c>
      <c r="H425">
        <v>1424.1</v>
      </c>
      <c r="I425">
        <v>0.28000000000000003</v>
      </c>
      <c r="J425">
        <v>501</v>
      </c>
      <c r="K425">
        <v>140.28</v>
      </c>
      <c r="L425">
        <v>338</v>
      </c>
      <c r="M425">
        <v>237</v>
      </c>
      <c r="N425">
        <v>0.17</v>
      </c>
      <c r="O425">
        <v>0.05</v>
      </c>
      <c r="P425">
        <v>2840</v>
      </c>
      <c r="Q425">
        <v>2350</v>
      </c>
      <c r="U425">
        <v>0.17100000000000001</v>
      </c>
      <c r="V425">
        <v>0.153</v>
      </c>
      <c r="AA425" t="s">
        <v>632</v>
      </c>
    </row>
    <row r="426" spans="1:27">
      <c r="A426" t="s">
        <v>54</v>
      </c>
      <c r="B426" t="s">
        <v>53</v>
      </c>
      <c r="C426" t="s">
        <v>352</v>
      </c>
      <c r="D426" t="s">
        <v>971</v>
      </c>
      <c r="E426" t="s">
        <v>972</v>
      </c>
      <c r="G426">
        <f t="shared" si="6"/>
        <v>4673.1059040000009</v>
      </c>
      <c r="H426">
        <v>1424.38</v>
      </c>
      <c r="I426">
        <v>0.53</v>
      </c>
      <c r="J426">
        <v>0.56999999999999995</v>
      </c>
      <c r="K426">
        <v>0.3</v>
      </c>
      <c r="N426">
        <v>6.7000000000000004E-2</v>
      </c>
      <c r="O426">
        <v>0.04</v>
      </c>
      <c r="P426">
        <v>2830</v>
      </c>
      <c r="Q426">
        <v>2640</v>
      </c>
      <c r="U426">
        <v>0.18099999999999999</v>
      </c>
      <c r="V426">
        <v>0.36299999999999999</v>
      </c>
      <c r="AA426" t="s">
        <v>1072</v>
      </c>
    </row>
    <row r="427" spans="1:27">
      <c r="A427" t="s">
        <v>54</v>
      </c>
      <c r="B427" t="s">
        <v>53</v>
      </c>
      <c r="C427" t="s">
        <v>352</v>
      </c>
      <c r="D427" t="s">
        <v>967</v>
      </c>
      <c r="E427" t="s">
        <v>968</v>
      </c>
      <c r="G427">
        <f t="shared" si="6"/>
        <v>4674.8447280000009</v>
      </c>
      <c r="H427">
        <v>1424.91</v>
      </c>
      <c r="I427">
        <v>0.32</v>
      </c>
      <c r="J427">
        <v>9.2799999999999994</v>
      </c>
      <c r="K427">
        <v>2.97</v>
      </c>
      <c r="L427">
        <v>5.93</v>
      </c>
      <c r="M427">
        <v>5.3</v>
      </c>
      <c r="N427">
        <v>0.122</v>
      </c>
      <c r="O427">
        <v>0.04</v>
      </c>
      <c r="P427">
        <v>2830</v>
      </c>
      <c r="Q427">
        <v>2480</v>
      </c>
      <c r="U427">
        <v>0.182</v>
      </c>
      <c r="V427">
        <v>0.17299999999999999</v>
      </c>
      <c r="AA427" t="s">
        <v>603</v>
      </c>
    </row>
    <row r="428" spans="1:27">
      <c r="A428" t="s">
        <v>54</v>
      </c>
      <c r="B428" t="s">
        <v>53</v>
      </c>
      <c r="C428" t="s">
        <v>352</v>
      </c>
      <c r="D428" t="s">
        <v>967</v>
      </c>
      <c r="E428" t="s">
        <v>968</v>
      </c>
      <c r="G428">
        <f t="shared" si="6"/>
        <v>4675.8945840000006</v>
      </c>
      <c r="H428">
        <v>1425.23</v>
      </c>
      <c r="I428">
        <v>0.19</v>
      </c>
      <c r="J428">
        <v>372</v>
      </c>
      <c r="K428">
        <v>70.680000000000007</v>
      </c>
      <c r="L428">
        <v>359</v>
      </c>
      <c r="M428">
        <v>26.8</v>
      </c>
      <c r="N428">
        <v>0.23799999999999999</v>
      </c>
      <c r="O428">
        <v>0.05</v>
      </c>
      <c r="P428">
        <v>2830</v>
      </c>
      <c r="Q428">
        <v>2160</v>
      </c>
      <c r="U428">
        <v>0.14799999999999999</v>
      </c>
      <c r="V428">
        <v>0.28000000000000003</v>
      </c>
      <c r="AA428" t="s">
        <v>1120</v>
      </c>
    </row>
    <row r="429" spans="1:27">
      <c r="A429" t="s">
        <v>54</v>
      </c>
      <c r="B429" t="s">
        <v>53</v>
      </c>
      <c r="C429" t="s">
        <v>352</v>
      </c>
      <c r="D429" t="s">
        <v>967</v>
      </c>
      <c r="E429" t="s">
        <v>968</v>
      </c>
      <c r="G429">
        <f t="shared" si="6"/>
        <v>4676.5179360000002</v>
      </c>
      <c r="H429">
        <v>1425.42</v>
      </c>
      <c r="I429">
        <v>0.18</v>
      </c>
      <c r="J429">
        <v>304</v>
      </c>
      <c r="K429">
        <v>54.72</v>
      </c>
      <c r="L429">
        <v>233</v>
      </c>
      <c r="M429">
        <v>1600</v>
      </c>
      <c r="N429">
        <v>0.23499999999999999</v>
      </c>
      <c r="O429">
        <v>0.04</v>
      </c>
      <c r="P429">
        <v>2830</v>
      </c>
      <c r="Q429">
        <v>2160</v>
      </c>
      <c r="U429">
        <v>0.158</v>
      </c>
      <c r="V429">
        <v>0.3</v>
      </c>
      <c r="AA429" t="s">
        <v>1121</v>
      </c>
    </row>
    <row r="430" spans="1:27">
      <c r="A430" t="s">
        <v>54</v>
      </c>
      <c r="B430" t="s">
        <v>53</v>
      </c>
      <c r="C430" t="s">
        <v>352</v>
      </c>
      <c r="D430" t="s">
        <v>967</v>
      </c>
      <c r="E430" t="s">
        <v>968</v>
      </c>
      <c r="G430">
        <f t="shared" si="6"/>
        <v>4677.1084799999999</v>
      </c>
      <c r="H430">
        <v>1425.6</v>
      </c>
      <c r="I430">
        <v>0.15</v>
      </c>
      <c r="J430">
        <v>121</v>
      </c>
      <c r="K430">
        <v>18.149999999999999</v>
      </c>
      <c r="L430">
        <v>105</v>
      </c>
      <c r="M430">
        <v>36.700000000000003</v>
      </c>
      <c r="N430">
        <v>0.20399999999999999</v>
      </c>
      <c r="O430">
        <v>0.03</v>
      </c>
      <c r="P430">
        <v>2830</v>
      </c>
      <c r="Q430">
        <v>2250</v>
      </c>
      <c r="U430">
        <v>0.22600000000000001</v>
      </c>
      <c r="V430">
        <v>0.28899999999999998</v>
      </c>
      <c r="AA430" t="s">
        <v>1122</v>
      </c>
    </row>
    <row r="431" spans="1:27">
      <c r="A431" t="s">
        <v>54</v>
      </c>
      <c r="B431" t="s">
        <v>53</v>
      </c>
      <c r="C431" t="s">
        <v>352</v>
      </c>
      <c r="D431" t="s">
        <v>967</v>
      </c>
      <c r="E431" t="s">
        <v>968</v>
      </c>
      <c r="G431">
        <f t="shared" si="6"/>
        <v>4677.6006000000007</v>
      </c>
      <c r="H431">
        <v>1425.75</v>
      </c>
      <c r="I431">
        <v>0.37</v>
      </c>
      <c r="J431">
        <v>429</v>
      </c>
      <c r="K431">
        <v>158.72999999999999</v>
      </c>
      <c r="L431">
        <v>377</v>
      </c>
      <c r="M431">
        <v>105</v>
      </c>
      <c r="N431">
        <v>0.19500000000000001</v>
      </c>
      <c r="O431">
        <v>7.0000000000000007E-2</v>
      </c>
      <c r="P431">
        <v>2830</v>
      </c>
      <c r="Q431">
        <v>2280</v>
      </c>
      <c r="U431">
        <v>9.5000000000000001E-2</v>
      </c>
      <c r="V431">
        <v>0.13100000000000001</v>
      </c>
      <c r="AA431" t="s">
        <v>1120</v>
      </c>
    </row>
    <row r="432" spans="1:27">
      <c r="A432" t="s">
        <v>54</v>
      </c>
      <c r="B432" t="s">
        <v>53</v>
      </c>
      <c r="C432" t="s">
        <v>352</v>
      </c>
      <c r="D432" t="s">
        <v>967</v>
      </c>
      <c r="E432" t="s">
        <v>968</v>
      </c>
      <c r="G432">
        <f t="shared" si="6"/>
        <v>4678.814496</v>
      </c>
      <c r="H432">
        <v>1426.12</v>
      </c>
      <c r="I432">
        <v>0.22</v>
      </c>
      <c r="J432">
        <v>40.1</v>
      </c>
      <c r="K432">
        <v>8.82</v>
      </c>
      <c r="L432">
        <v>30.9</v>
      </c>
      <c r="M432">
        <v>20.100000000000001</v>
      </c>
      <c r="N432">
        <v>0.105</v>
      </c>
      <c r="O432">
        <v>0.02</v>
      </c>
      <c r="P432">
        <v>2830</v>
      </c>
      <c r="Q432">
        <v>2530</v>
      </c>
      <c r="U432">
        <v>0.17399999999999999</v>
      </c>
      <c r="V432">
        <v>0.28699999999999998</v>
      </c>
      <c r="AA432" t="s">
        <v>1123</v>
      </c>
    </row>
    <row r="433" spans="1:29">
      <c r="A433" t="s">
        <v>54</v>
      </c>
      <c r="B433" t="s">
        <v>53</v>
      </c>
      <c r="C433" t="s">
        <v>352</v>
      </c>
      <c r="D433" t="s">
        <v>967</v>
      </c>
      <c r="E433" t="s">
        <v>968</v>
      </c>
      <c r="G433">
        <f t="shared" si="6"/>
        <v>4679.5362720000003</v>
      </c>
      <c r="H433">
        <v>1426.34</v>
      </c>
      <c r="I433">
        <v>0.2</v>
      </c>
      <c r="J433">
        <v>304</v>
      </c>
      <c r="K433">
        <v>60.8</v>
      </c>
      <c r="L433">
        <v>297</v>
      </c>
      <c r="M433">
        <v>11.1</v>
      </c>
      <c r="N433">
        <v>0.14099999999999999</v>
      </c>
      <c r="O433">
        <v>0.03</v>
      </c>
      <c r="P433">
        <v>2840</v>
      </c>
      <c r="Q433">
        <v>2440</v>
      </c>
      <c r="U433">
        <v>0.127</v>
      </c>
      <c r="V433">
        <v>0.16400000000000001</v>
      </c>
      <c r="AA433" t="s">
        <v>1124</v>
      </c>
    </row>
    <row r="434" spans="1:29">
      <c r="A434" t="s">
        <v>54</v>
      </c>
      <c r="B434" t="s">
        <v>53</v>
      </c>
      <c r="C434" t="s">
        <v>352</v>
      </c>
      <c r="D434" t="s">
        <v>971</v>
      </c>
      <c r="E434" t="s">
        <v>972</v>
      </c>
      <c r="G434">
        <f t="shared" si="6"/>
        <v>4680.1924319999998</v>
      </c>
      <c r="H434">
        <v>1426.54</v>
      </c>
      <c r="I434">
        <v>0.35</v>
      </c>
      <c r="J434">
        <v>343</v>
      </c>
      <c r="K434">
        <v>120.05</v>
      </c>
      <c r="N434">
        <v>0.14699999999999999</v>
      </c>
      <c r="O434">
        <v>0.05</v>
      </c>
      <c r="P434">
        <v>2840</v>
      </c>
      <c r="Q434">
        <v>2420</v>
      </c>
      <c r="U434">
        <v>7.6999999999999999E-2</v>
      </c>
      <c r="V434">
        <v>2.8000000000000001E-2</v>
      </c>
      <c r="AA434" t="s">
        <v>1111</v>
      </c>
    </row>
    <row r="435" spans="1:29">
      <c r="A435" t="s">
        <v>54</v>
      </c>
      <c r="B435" t="s">
        <v>53</v>
      </c>
      <c r="C435" t="s">
        <v>352</v>
      </c>
      <c r="D435" t="s">
        <v>967</v>
      </c>
      <c r="E435" t="s">
        <v>968</v>
      </c>
      <c r="G435">
        <f t="shared" si="6"/>
        <v>4681.3407120000002</v>
      </c>
      <c r="H435">
        <v>1426.89</v>
      </c>
      <c r="I435">
        <v>0.43</v>
      </c>
      <c r="J435">
        <v>125</v>
      </c>
      <c r="K435">
        <v>53.75</v>
      </c>
      <c r="L435">
        <v>120</v>
      </c>
      <c r="M435">
        <v>61.4</v>
      </c>
      <c r="N435">
        <v>0.16600000000000001</v>
      </c>
      <c r="O435">
        <v>7.0000000000000007E-2</v>
      </c>
      <c r="P435">
        <v>2830</v>
      </c>
      <c r="Q435">
        <v>2360</v>
      </c>
      <c r="U435">
        <v>0.152</v>
      </c>
      <c r="V435">
        <v>0.13400000000000001</v>
      </c>
      <c r="AA435" t="s">
        <v>1123</v>
      </c>
    </row>
    <row r="436" spans="1:29">
      <c r="A436" t="s">
        <v>54</v>
      </c>
      <c r="B436" t="s">
        <v>53</v>
      </c>
      <c r="C436" t="s">
        <v>352</v>
      </c>
      <c r="D436" t="s">
        <v>971</v>
      </c>
      <c r="E436" t="s">
        <v>972</v>
      </c>
      <c r="G436">
        <f t="shared" si="6"/>
        <v>4682.751456</v>
      </c>
      <c r="H436">
        <v>1427.32</v>
      </c>
      <c r="I436">
        <v>0.05</v>
      </c>
      <c r="J436">
        <v>48.2</v>
      </c>
      <c r="K436">
        <v>2.41</v>
      </c>
      <c r="N436">
        <v>8.1000000000000003E-2</v>
      </c>
      <c r="O436">
        <v>0</v>
      </c>
      <c r="P436">
        <v>2830</v>
      </c>
      <c r="Q436">
        <v>2600</v>
      </c>
      <c r="U436">
        <v>0.122</v>
      </c>
      <c r="V436">
        <v>2.7E-2</v>
      </c>
      <c r="AA436" t="s">
        <v>1072</v>
      </c>
    </row>
    <row r="437" spans="1:29">
      <c r="A437" t="s">
        <v>54</v>
      </c>
      <c r="B437" t="s">
        <v>53</v>
      </c>
      <c r="C437" t="s">
        <v>352</v>
      </c>
      <c r="D437" t="s">
        <v>967</v>
      </c>
      <c r="E437" t="s">
        <v>968</v>
      </c>
      <c r="G437">
        <f t="shared" si="6"/>
        <v>4682.9154959999996</v>
      </c>
      <c r="H437">
        <v>1427.37</v>
      </c>
      <c r="I437">
        <v>0.3</v>
      </c>
      <c r="J437">
        <v>3.22</v>
      </c>
      <c r="K437">
        <v>0.97</v>
      </c>
      <c r="L437">
        <v>1.55</v>
      </c>
      <c r="M437">
        <v>1.18</v>
      </c>
      <c r="N437">
        <v>6.4000000000000001E-2</v>
      </c>
      <c r="O437">
        <v>0.02</v>
      </c>
      <c r="P437">
        <v>2840</v>
      </c>
      <c r="Q437">
        <v>2650</v>
      </c>
      <c r="U437">
        <v>0.157</v>
      </c>
      <c r="V437">
        <v>3.5000000000000003E-2</v>
      </c>
      <c r="AA437" t="s">
        <v>1084</v>
      </c>
    </row>
    <row r="438" spans="1:29" s="57" customFormat="1">
      <c r="A438" s="13" t="s">
        <v>54</v>
      </c>
      <c r="B438" s="13" t="s">
        <v>53</v>
      </c>
      <c r="C438" s="57" t="s">
        <v>352</v>
      </c>
      <c r="D438" s="57" t="s">
        <v>967</v>
      </c>
      <c r="E438" s="57" t="s">
        <v>968</v>
      </c>
      <c r="G438" s="57">
        <f t="shared" si="6"/>
        <v>4683.8997360000003</v>
      </c>
      <c r="H438" s="57">
        <v>1427.67</v>
      </c>
      <c r="I438" s="57">
        <v>1.23</v>
      </c>
      <c r="J438" s="57">
        <v>2.0699999999999998</v>
      </c>
      <c r="K438" s="57">
        <v>2.5499999999999998</v>
      </c>
      <c r="L438" s="57">
        <v>0.84</v>
      </c>
      <c r="M438" s="57">
        <v>0.03</v>
      </c>
      <c r="N438" s="57">
        <v>6.3E-2</v>
      </c>
      <c r="O438" s="57">
        <v>0.08</v>
      </c>
      <c r="P438" s="57">
        <v>2850</v>
      </c>
      <c r="Q438" s="57">
        <v>2670</v>
      </c>
      <c r="U438" s="57">
        <v>0.26800000000000002</v>
      </c>
      <c r="V438" s="57">
        <v>0.17899999999999999</v>
      </c>
      <c r="AA438" s="57" t="s">
        <v>632</v>
      </c>
      <c r="AB438" s="57" t="s">
        <v>634</v>
      </c>
      <c r="AC438" s="167" t="s">
        <v>635</v>
      </c>
    </row>
    <row r="439" spans="1:29">
      <c r="A439" t="s">
        <v>54</v>
      </c>
      <c r="B439" t="s">
        <v>56</v>
      </c>
      <c r="C439" t="s">
        <v>352</v>
      </c>
      <c r="D439" t="s">
        <v>746</v>
      </c>
      <c r="E439" t="s">
        <v>34</v>
      </c>
      <c r="G439">
        <f t="shared" si="6"/>
        <v>4687.9351200000001</v>
      </c>
      <c r="H439">
        <v>1428.9</v>
      </c>
      <c r="I439">
        <v>2.2000000000000002</v>
      </c>
      <c r="AA439" t="s">
        <v>1125</v>
      </c>
    </row>
    <row r="440" spans="1:29">
      <c r="A440" t="s">
        <v>54</v>
      </c>
      <c r="B440" t="s">
        <v>56</v>
      </c>
      <c r="C440" t="s">
        <v>352</v>
      </c>
      <c r="D440" t="s">
        <v>1019</v>
      </c>
      <c r="E440" t="s">
        <v>1020</v>
      </c>
      <c r="G440">
        <f t="shared" si="6"/>
        <v>4695.1528799999996</v>
      </c>
      <c r="H440">
        <v>1431.1</v>
      </c>
      <c r="I440">
        <v>0.9</v>
      </c>
      <c r="AA440" t="s">
        <v>1021</v>
      </c>
    </row>
    <row r="441" spans="1:29">
      <c r="A441" t="s">
        <v>57</v>
      </c>
      <c r="B441" t="s">
        <v>53</v>
      </c>
      <c r="C441" t="s">
        <v>335</v>
      </c>
      <c r="D441" t="s">
        <v>746</v>
      </c>
      <c r="E441" t="s">
        <v>34</v>
      </c>
      <c r="G441">
        <f t="shared" si="6"/>
        <v>4612.8047999999999</v>
      </c>
      <c r="H441">
        <v>1406</v>
      </c>
      <c r="I441">
        <v>1.67</v>
      </c>
      <c r="AA441" t="s">
        <v>201</v>
      </c>
    </row>
    <row r="442" spans="1:29">
      <c r="A442" t="s">
        <v>57</v>
      </c>
      <c r="B442" t="s">
        <v>53</v>
      </c>
      <c r="C442" t="s">
        <v>335</v>
      </c>
      <c r="D442" t="s">
        <v>971</v>
      </c>
      <c r="E442" t="s">
        <v>972</v>
      </c>
      <c r="G442">
        <f t="shared" si="6"/>
        <v>4618.2837360000003</v>
      </c>
      <c r="H442">
        <v>1407.67</v>
      </c>
      <c r="I442">
        <v>0.1</v>
      </c>
      <c r="J442">
        <v>5.2</v>
      </c>
      <c r="K442">
        <v>0.52</v>
      </c>
      <c r="N442">
        <v>0.109</v>
      </c>
      <c r="O442">
        <v>0.01</v>
      </c>
      <c r="P442">
        <v>2700</v>
      </c>
      <c r="Q442">
        <v>2410</v>
      </c>
      <c r="U442">
        <v>0.224</v>
      </c>
      <c r="V442">
        <v>4.7E-2</v>
      </c>
      <c r="AA442" t="s">
        <v>1126</v>
      </c>
    </row>
    <row r="443" spans="1:29">
      <c r="A443" t="s">
        <v>57</v>
      </c>
      <c r="B443" t="s">
        <v>53</v>
      </c>
      <c r="C443" t="s">
        <v>335</v>
      </c>
      <c r="D443" t="s">
        <v>967</v>
      </c>
      <c r="E443" t="s">
        <v>968</v>
      </c>
      <c r="G443">
        <f t="shared" si="6"/>
        <v>4618.6118160000005</v>
      </c>
      <c r="H443">
        <v>1407.77</v>
      </c>
      <c r="I443">
        <v>0.3</v>
      </c>
      <c r="J443">
        <v>2.11</v>
      </c>
      <c r="K443">
        <v>0.63</v>
      </c>
      <c r="L443">
        <v>1.92</v>
      </c>
      <c r="M443">
        <v>1.24</v>
      </c>
      <c r="N443">
        <v>9.4E-2</v>
      </c>
      <c r="O443">
        <v>0.03</v>
      </c>
      <c r="P443">
        <v>2700</v>
      </c>
      <c r="Q443">
        <v>2440</v>
      </c>
      <c r="U443">
        <v>0.188</v>
      </c>
      <c r="V443">
        <v>3.3000000000000002E-2</v>
      </c>
      <c r="AA443" t="s">
        <v>1127</v>
      </c>
    </row>
    <row r="444" spans="1:29">
      <c r="A444" t="s">
        <v>57</v>
      </c>
      <c r="B444" t="s">
        <v>53</v>
      </c>
      <c r="C444" t="s">
        <v>335</v>
      </c>
      <c r="D444" t="s">
        <v>971</v>
      </c>
      <c r="E444" t="s">
        <v>972</v>
      </c>
      <c r="G444">
        <f t="shared" si="6"/>
        <v>4619.5960560000003</v>
      </c>
      <c r="H444">
        <v>1408.07</v>
      </c>
      <c r="I444">
        <v>0.13</v>
      </c>
      <c r="J444">
        <v>2.57</v>
      </c>
      <c r="K444">
        <v>0.33</v>
      </c>
      <c r="N444">
        <v>0.10199999999999999</v>
      </c>
      <c r="O444">
        <v>0.01</v>
      </c>
      <c r="P444">
        <v>2710</v>
      </c>
      <c r="Q444">
        <v>2430</v>
      </c>
      <c r="U444">
        <v>0.14499999999999999</v>
      </c>
      <c r="V444">
        <v>5.2999999999999999E-2</v>
      </c>
      <c r="AA444" t="s">
        <v>1126</v>
      </c>
    </row>
    <row r="445" spans="1:29">
      <c r="A445" t="s">
        <v>57</v>
      </c>
      <c r="B445" t="s">
        <v>53</v>
      </c>
      <c r="C445" t="s">
        <v>335</v>
      </c>
      <c r="D445" t="s">
        <v>967</v>
      </c>
      <c r="E445" t="s">
        <v>968</v>
      </c>
      <c r="G445">
        <f t="shared" si="6"/>
        <v>4620.0225600000003</v>
      </c>
      <c r="H445">
        <v>1408.2</v>
      </c>
      <c r="I445">
        <v>0.25</v>
      </c>
      <c r="J445">
        <v>30.1</v>
      </c>
      <c r="K445">
        <v>7.53</v>
      </c>
      <c r="L445">
        <v>29.5</v>
      </c>
      <c r="M445">
        <v>15.7</v>
      </c>
      <c r="N445">
        <v>0.10100000000000001</v>
      </c>
      <c r="O445">
        <v>0.03</v>
      </c>
      <c r="P445">
        <v>2700</v>
      </c>
      <c r="Q445">
        <v>2430</v>
      </c>
      <c r="U445">
        <v>0.13100000000000001</v>
      </c>
      <c r="V445">
        <v>0.02</v>
      </c>
      <c r="AA445" t="s">
        <v>1128</v>
      </c>
    </row>
    <row r="446" spans="1:29">
      <c r="A446" t="s">
        <v>57</v>
      </c>
      <c r="B446" t="s">
        <v>53</v>
      </c>
      <c r="C446" t="s">
        <v>335</v>
      </c>
      <c r="D446" t="s">
        <v>746</v>
      </c>
      <c r="E446" t="s">
        <v>34</v>
      </c>
      <c r="G446">
        <f t="shared" si="6"/>
        <v>4620.8427600000005</v>
      </c>
      <c r="H446">
        <v>1408.45</v>
      </c>
      <c r="I446">
        <v>3.35</v>
      </c>
      <c r="AA446" t="s">
        <v>1129</v>
      </c>
    </row>
    <row r="447" spans="1:29">
      <c r="A447" t="s">
        <v>57</v>
      </c>
      <c r="B447" t="s">
        <v>53</v>
      </c>
      <c r="C447" t="s">
        <v>335</v>
      </c>
      <c r="D447" t="s">
        <v>971</v>
      </c>
      <c r="E447" t="s">
        <v>972</v>
      </c>
      <c r="G447">
        <f t="shared" si="6"/>
        <v>4631.8334400000003</v>
      </c>
      <c r="H447">
        <v>1411.8</v>
      </c>
      <c r="I447">
        <v>0.15</v>
      </c>
      <c r="J447">
        <v>0.03</v>
      </c>
      <c r="K447">
        <v>0</v>
      </c>
      <c r="N447">
        <v>4.2000000000000003E-2</v>
      </c>
      <c r="O447">
        <v>0.01</v>
      </c>
      <c r="P447">
        <v>2820</v>
      </c>
      <c r="Q447">
        <v>2700</v>
      </c>
      <c r="U447">
        <v>0.36899999999999999</v>
      </c>
      <c r="V447">
        <v>6.7000000000000004E-2</v>
      </c>
      <c r="AA447" t="s">
        <v>1130</v>
      </c>
    </row>
    <row r="448" spans="1:29">
      <c r="A448" t="s">
        <v>57</v>
      </c>
      <c r="B448" t="s">
        <v>53</v>
      </c>
      <c r="C448" t="s">
        <v>335</v>
      </c>
      <c r="D448" t="s">
        <v>746</v>
      </c>
      <c r="E448" t="s">
        <v>34</v>
      </c>
      <c r="G448">
        <f t="shared" si="6"/>
        <v>4632.3255600000002</v>
      </c>
      <c r="H448">
        <v>1411.95</v>
      </c>
      <c r="I448">
        <v>0.96</v>
      </c>
      <c r="AA448" t="s">
        <v>1097</v>
      </c>
    </row>
    <row r="449" spans="1:29">
      <c r="A449" t="s">
        <v>57</v>
      </c>
      <c r="B449" t="s">
        <v>53</v>
      </c>
      <c r="C449" t="s">
        <v>335</v>
      </c>
      <c r="D449" t="s">
        <v>971</v>
      </c>
      <c r="E449" t="s">
        <v>972</v>
      </c>
      <c r="G449">
        <f t="shared" si="6"/>
        <v>4635.475128000001</v>
      </c>
      <c r="H449">
        <v>1412.91</v>
      </c>
      <c r="I449">
        <v>7.0000000000000007E-2</v>
      </c>
      <c r="J449">
        <v>0.01</v>
      </c>
      <c r="K449">
        <v>0</v>
      </c>
      <c r="N449">
        <v>4.2000000000000003E-2</v>
      </c>
      <c r="O449">
        <v>0</v>
      </c>
      <c r="P449">
        <v>2840</v>
      </c>
      <c r="Q449">
        <v>2720</v>
      </c>
      <c r="U449">
        <v>0.47699999999999998</v>
      </c>
      <c r="V449">
        <v>0.191</v>
      </c>
      <c r="AA449" t="s">
        <v>1111</v>
      </c>
    </row>
    <row r="450" spans="1:29">
      <c r="A450" t="s">
        <v>57</v>
      </c>
      <c r="B450" t="s">
        <v>53</v>
      </c>
      <c r="C450" t="s">
        <v>335</v>
      </c>
      <c r="D450" t="s">
        <v>967</v>
      </c>
      <c r="E450" t="s">
        <v>968</v>
      </c>
      <c r="G450">
        <f t="shared" si="6"/>
        <v>4635.7047840000005</v>
      </c>
      <c r="H450">
        <v>1412.98</v>
      </c>
      <c r="I450">
        <v>0.42</v>
      </c>
      <c r="J450">
        <v>0.06</v>
      </c>
      <c r="K450">
        <v>0.03</v>
      </c>
      <c r="L450">
        <v>0.02</v>
      </c>
      <c r="M450">
        <v>0.01</v>
      </c>
      <c r="N450">
        <v>2.9000000000000001E-2</v>
      </c>
      <c r="O450">
        <v>0.01</v>
      </c>
      <c r="P450">
        <v>2830</v>
      </c>
      <c r="Q450">
        <v>2750</v>
      </c>
      <c r="U450">
        <v>0.35699999999999998</v>
      </c>
      <c r="V450">
        <v>7.9000000000000001E-2</v>
      </c>
      <c r="AA450" t="s">
        <v>1131</v>
      </c>
    </row>
    <row r="451" spans="1:29">
      <c r="A451" t="s">
        <v>57</v>
      </c>
      <c r="B451" t="s">
        <v>53</v>
      </c>
      <c r="C451" t="s">
        <v>352</v>
      </c>
      <c r="D451" t="s">
        <v>746</v>
      </c>
      <c r="E451" t="s">
        <v>34</v>
      </c>
      <c r="G451">
        <f t="shared" ref="G451:G514" si="7">H451*3.2808</f>
        <v>4637.0827200000003</v>
      </c>
      <c r="H451">
        <v>1413.4</v>
      </c>
      <c r="I451">
        <v>0.18</v>
      </c>
      <c r="AA451" t="s">
        <v>1097</v>
      </c>
    </row>
    <row r="452" spans="1:29">
      <c r="A452" t="s">
        <v>57</v>
      </c>
      <c r="B452" t="s">
        <v>53</v>
      </c>
      <c r="C452" t="s">
        <v>352</v>
      </c>
      <c r="D452" t="s">
        <v>967</v>
      </c>
      <c r="E452" t="s">
        <v>968</v>
      </c>
      <c r="G452">
        <f t="shared" si="7"/>
        <v>4637.673264</v>
      </c>
      <c r="H452">
        <v>1413.58</v>
      </c>
      <c r="I452">
        <v>0.17</v>
      </c>
      <c r="J452">
        <v>109</v>
      </c>
      <c r="K452">
        <v>18.53</v>
      </c>
      <c r="L452">
        <v>95.9</v>
      </c>
      <c r="M452">
        <v>153</v>
      </c>
      <c r="N452">
        <v>0.13</v>
      </c>
      <c r="O452">
        <v>0.02</v>
      </c>
      <c r="P452">
        <v>2830</v>
      </c>
      <c r="Q452">
        <v>2460</v>
      </c>
      <c r="U452">
        <v>0.153</v>
      </c>
      <c r="V452">
        <v>0.129</v>
      </c>
      <c r="AA452" t="s">
        <v>1132</v>
      </c>
    </row>
    <row r="453" spans="1:29">
      <c r="A453" t="s">
        <v>57</v>
      </c>
      <c r="B453" t="s">
        <v>53</v>
      </c>
      <c r="C453" t="s">
        <v>352</v>
      </c>
      <c r="D453" t="s">
        <v>971</v>
      </c>
      <c r="E453" t="s">
        <v>972</v>
      </c>
      <c r="G453">
        <f t="shared" si="7"/>
        <v>4638.2310000000007</v>
      </c>
      <c r="H453">
        <v>1413.75</v>
      </c>
      <c r="I453">
        <v>0.08</v>
      </c>
      <c r="J453">
        <v>2.4900000000000002</v>
      </c>
      <c r="K453">
        <v>0.2</v>
      </c>
      <c r="N453">
        <v>9.9000000000000005E-2</v>
      </c>
      <c r="O453">
        <v>0.01</v>
      </c>
      <c r="P453">
        <v>2840</v>
      </c>
      <c r="Q453">
        <v>2560</v>
      </c>
      <c r="U453">
        <v>0.127</v>
      </c>
      <c r="V453">
        <v>8.5000000000000006E-2</v>
      </c>
      <c r="AA453" t="s">
        <v>1099</v>
      </c>
    </row>
    <row r="454" spans="1:29">
      <c r="A454" t="s">
        <v>57</v>
      </c>
      <c r="B454" t="s">
        <v>53</v>
      </c>
      <c r="C454" t="s">
        <v>352</v>
      </c>
      <c r="D454" t="s">
        <v>967</v>
      </c>
      <c r="E454" t="s">
        <v>968</v>
      </c>
      <c r="G454">
        <f t="shared" si="7"/>
        <v>4638.4934640000001</v>
      </c>
      <c r="H454">
        <v>1413.83</v>
      </c>
      <c r="I454">
        <v>0.08</v>
      </c>
      <c r="J454">
        <v>6.02</v>
      </c>
      <c r="K454">
        <v>0.48</v>
      </c>
      <c r="L454">
        <v>4.3600000000000003</v>
      </c>
      <c r="M454">
        <v>1.45</v>
      </c>
      <c r="N454">
        <v>0.127</v>
      </c>
      <c r="O454">
        <v>0.01</v>
      </c>
      <c r="P454">
        <v>2840</v>
      </c>
      <c r="Q454">
        <v>2480</v>
      </c>
      <c r="U454">
        <v>0.224</v>
      </c>
      <c r="V454">
        <v>0.14899999999999999</v>
      </c>
      <c r="AA454" t="s">
        <v>1102</v>
      </c>
    </row>
    <row r="455" spans="1:29">
      <c r="A455" t="s">
        <v>57</v>
      </c>
      <c r="B455" t="s">
        <v>53</v>
      </c>
      <c r="C455" t="s">
        <v>352</v>
      </c>
      <c r="D455" t="s">
        <v>971</v>
      </c>
      <c r="E455" t="s">
        <v>972</v>
      </c>
      <c r="G455">
        <f t="shared" si="7"/>
        <v>4638.7559280000005</v>
      </c>
      <c r="H455">
        <v>1413.91</v>
      </c>
      <c r="I455">
        <v>0.63</v>
      </c>
      <c r="J455">
        <v>11.5</v>
      </c>
      <c r="K455">
        <v>7.25</v>
      </c>
      <c r="N455">
        <v>0.14399999999999999</v>
      </c>
      <c r="O455">
        <v>0.09</v>
      </c>
      <c r="P455">
        <v>2850</v>
      </c>
      <c r="Q455">
        <v>2440</v>
      </c>
      <c r="U455">
        <v>0.17599999999999999</v>
      </c>
      <c r="V455">
        <v>9.2999999999999999E-2</v>
      </c>
      <c r="AA455" t="s">
        <v>640</v>
      </c>
    </row>
    <row r="456" spans="1:29">
      <c r="A456" t="s">
        <v>57</v>
      </c>
      <c r="B456" t="s">
        <v>53</v>
      </c>
      <c r="C456" t="s">
        <v>352</v>
      </c>
      <c r="D456" t="s">
        <v>746</v>
      </c>
      <c r="E456" t="s">
        <v>34</v>
      </c>
      <c r="G456">
        <f t="shared" si="7"/>
        <v>4640.8228319999998</v>
      </c>
      <c r="H456">
        <v>1414.54</v>
      </c>
      <c r="I456">
        <v>0.66</v>
      </c>
      <c r="AA456" t="s">
        <v>1093</v>
      </c>
    </row>
    <row r="457" spans="1:29">
      <c r="A457" t="s">
        <v>57</v>
      </c>
      <c r="B457" t="s">
        <v>53</v>
      </c>
      <c r="C457" t="s">
        <v>352</v>
      </c>
      <c r="D457" t="s">
        <v>971</v>
      </c>
      <c r="E457" t="s">
        <v>972</v>
      </c>
      <c r="G457">
        <f t="shared" si="7"/>
        <v>4642.9881600000008</v>
      </c>
      <c r="H457">
        <v>1415.2</v>
      </c>
      <c r="I457">
        <v>0.26</v>
      </c>
      <c r="J457">
        <v>0.49</v>
      </c>
      <c r="K457">
        <v>0.13</v>
      </c>
      <c r="N457">
        <v>9.8000000000000004E-2</v>
      </c>
      <c r="O457">
        <v>0.03</v>
      </c>
      <c r="P457">
        <v>2840</v>
      </c>
      <c r="Q457">
        <v>2560</v>
      </c>
      <c r="U457">
        <v>0.13300000000000001</v>
      </c>
      <c r="V457">
        <v>8.8999999999999996E-2</v>
      </c>
      <c r="AA457" t="s">
        <v>1111</v>
      </c>
    </row>
    <row r="458" spans="1:29">
      <c r="A458" t="s">
        <v>57</v>
      </c>
      <c r="B458" t="s">
        <v>53</v>
      </c>
      <c r="C458" t="s">
        <v>352</v>
      </c>
      <c r="D458" t="s">
        <v>967</v>
      </c>
      <c r="E458" t="s">
        <v>968</v>
      </c>
      <c r="G458">
        <f t="shared" si="7"/>
        <v>4643.8411679999999</v>
      </c>
      <c r="H458">
        <v>1415.46</v>
      </c>
      <c r="I458">
        <v>0.16</v>
      </c>
      <c r="J458">
        <v>7.48</v>
      </c>
      <c r="K458">
        <v>1.2</v>
      </c>
      <c r="L458">
        <v>3.71</v>
      </c>
      <c r="M458">
        <v>3.55</v>
      </c>
      <c r="N458">
        <v>0.123</v>
      </c>
      <c r="O458">
        <v>0.02</v>
      </c>
      <c r="P458">
        <v>2860</v>
      </c>
      <c r="Q458">
        <v>2510</v>
      </c>
      <c r="U458">
        <v>0.14699999999999999</v>
      </c>
      <c r="V458">
        <v>5.1999999999999998E-2</v>
      </c>
      <c r="AA458" t="s">
        <v>1109</v>
      </c>
    </row>
    <row r="459" spans="1:29">
      <c r="A459" t="s">
        <v>57</v>
      </c>
      <c r="B459" t="s">
        <v>53</v>
      </c>
      <c r="C459" t="s">
        <v>352</v>
      </c>
      <c r="D459" t="s">
        <v>967</v>
      </c>
      <c r="E459" t="s">
        <v>968</v>
      </c>
      <c r="G459">
        <f t="shared" si="7"/>
        <v>4644.3660959999997</v>
      </c>
      <c r="H459">
        <v>1415.62</v>
      </c>
      <c r="I459">
        <v>0.31</v>
      </c>
      <c r="J459">
        <v>15.9</v>
      </c>
      <c r="K459">
        <v>4.93</v>
      </c>
      <c r="L459">
        <v>3.12</v>
      </c>
      <c r="M459">
        <v>220</v>
      </c>
      <c r="N459">
        <v>7.9000000000000001E-2</v>
      </c>
      <c r="O459">
        <v>0.02</v>
      </c>
      <c r="P459">
        <v>2840</v>
      </c>
      <c r="Q459">
        <v>2620</v>
      </c>
      <c r="U459">
        <v>0.21</v>
      </c>
      <c r="V459">
        <v>0.112</v>
      </c>
      <c r="AA459" t="s">
        <v>1077</v>
      </c>
    </row>
    <row r="460" spans="1:29">
      <c r="A460" t="s">
        <v>57</v>
      </c>
      <c r="B460" t="s">
        <v>53</v>
      </c>
      <c r="C460" t="s">
        <v>352</v>
      </c>
      <c r="D460" t="s">
        <v>971</v>
      </c>
      <c r="E460" t="s">
        <v>972</v>
      </c>
      <c r="G460">
        <f t="shared" si="7"/>
        <v>4645.3831440000004</v>
      </c>
      <c r="H460">
        <v>1415.93</v>
      </c>
      <c r="I460">
        <v>0.31</v>
      </c>
      <c r="J460">
        <v>3.23</v>
      </c>
      <c r="K460">
        <v>1</v>
      </c>
      <c r="N460">
        <v>8.3000000000000004E-2</v>
      </c>
      <c r="O460">
        <v>0.03</v>
      </c>
      <c r="P460">
        <v>2840</v>
      </c>
      <c r="Q460">
        <v>2600</v>
      </c>
      <c r="U460">
        <v>0.183</v>
      </c>
      <c r="V460">
        <v>4.1000000000000002E-2</v>
      </c>
      <c r="AA460" t="s">
        <v>1072</v>
      </c>
    </row>
    <row r="461" spans="1:29">
      <c r="A461" t="s">
        <v>57</v>
      </c>
      <c r="B461" t="s">
        <v>53</v>
      </c>
      <c r="C461" t="s">
        <v>352</v>
      </c>
      <c r="D461" t="s">
        <v>967</v>
      </c>
      <c r="E461" t="s">
        <v>968</v>
      </c>
      <c r="G461">
        <f t="shared" si="7"/>
        <v>4646.4001920000001</v>
      </c>
      <c r="H461">
        <v>1416.24</v>
      </c>
      <c r="I461">
        <v>0.15</v>
      </c>
      <c r="J461">
        <v>12.7</v>
      </c>
      <c r="K461">
        <v>1.9</v>
      </c>
      <c r="L461">
        <v>2.57</v>
      </c>
      <c r="M461">
        <v>0.62</v>
      </c>
      <c r="N461">
        <v>7.6999999999999999E-2</v>
      </c>
      <c r="O461">
        <v>0.01</v>
      </c>
      <c r="P461">
        <v>2840</v>
      </c>
      <c r="Q461">
        <v>2620</v>
      </c>
      <c r="U461">
        <v>0.24299999999999999</v>
      </c>
      <c r="V461">
        <v>2.9000000000000001E-2</v>
      </c>
      <c r="AA461" t="s">
        <v>1087</v>
      </c>
    </row>
    <row r="462" spans="1:29">
      <c r="A462" t="s">
        <v>57</v>
      </c>
      <c r="B462" t="s">
        <v>53</v>
      </c>
      <c r="C462" t="s">
        <v>352</v>
      </c>
      <c r="D462" t="s">
        <v>971</v>
      </c>
      <c r="E462" t="s">
        <v>972</v>
      </c>
      <c r="G462">
        <f t="shared" si="7"/>
        <v>4646.8923120000009</v>
      </c>
      <c r="H462">
        <v>1416.39</v>
      </c>
      <c r="I462">
        <v>0.11</v>
      </c>
      <c r="J462">
        <v>2810</v>
      </c>
      <c r="K462">
        <v>309.10000000000002</v>
      </c>
      <c r="N462">
        <v>7.9000000000000001E-2</v>
      </c>
      <c r="O462">
        <v>0.01</v>
      </c>
      <c r="P462">
        <v>2850</v>
      </c>
      <c r="Q462">
        <v>2620</v>
      </c>
      <c r="U462">
        <v>0.17399999999999999</v>
      </c>
      <c r="V462">
        <v>3.9E-2</v>
      </c>
      <c r="AA462" t="s">
        <v>1089</v>
      </c>
    </row>
    <row r="463" spans="1:29" s="57" customFormat="1">
      <c r="A463" s="57" t="s">
        <v>57</v>
      </c>
      <c r="B463" s="57" t="s">
        <v>53</v>
      </c>
      <c r="C463" s="57" t="s">
        <v>352</v>
      </c>
      <c r="D463" s="57" t="s">
        <v>746</v>
      </c>
      <c r="E463" s="57" t="s">
        <v>34</v>
      </c>
      <c r="G463" s="57">
        <f t="shared" si="7"/>
        <v>4647.2532000000001</v>
      </c>
      <c r="H463" s="57">
        <v>1416.5</v>
      </c>
      <c r="I463" s="57">
        <v>1.92</v>
      </c>
      <c r="AA463" s="57" t="s">
        <v>1097</v>
      </c>
      <c r="AB463" s="57" t="s">
        <v>642</v>
      </c>
      <c r="AC463" s="165" t="s">
        <v>643</v>
      </c>
    </row>
    <row r="464" spans="1:29">
      <c r="A464" t="s">
        <v>57</v>
      </c>
      <c r="B464" t="s">
        <v>53</v>
      </c>
      <c r="C464" t="s">
        <v>352</v>
      </c>
      <c r="D464" t="s">
        <v>971</v>
      </c>
      <c r="E464" t="s">
        <v>972</v>
      </c>
      <c r="G464">
        <f t="shared" si="7"/>
        <v>4653.5523360000007</v>
      </c>
      <c r="H464">
        <v>1418.42</v>
      </c>
      <c r="I464">
        <v>0.08</v>
      </c>
      <c r="J464">
        <v>168</v>
      </c>
      <c r="K464">
        <v>13.44</v>
      </c>
      <c r="N464">
        <v>0.11</v>
      </c>
      <c r="O464">
        <v>0.01</v>
      </c>
      <c r="P464">
        <v>2850</v>
      </c>
      <c r="Q464">
        <v>2530</v>
      </c>
      <c r="U464">
        <v>0.26700000000000002</v>
      </c>
      <c r="V464">
        <v>2.1000000000000001E-2</v>
      </c>
      <c r="AA464" t="s">
        <v>1089</v>
      </c>
    </row>
    <row r="465" spans="1:27">
      <c r="A465" s="13" t="s">
        <v>57</v>
      </c>
      <c r="B465" s="13" t="s">
        <v>53</v>
      </c>
      <c r="C465" t="s">
        <v>352</v>
      </c>
      <c r="D465" t="s">
        <v>967</v>
      </c>
      <c r="E465" t="s">
        <v>968</v>
      </c>
      <c r="G465">
        <f t="shared" si="7"/>
        <v>4653.8148000000001</v>
      </c>
      <c r="H465">
        <v>1418.5</v>
      </c>
      <c r="I465">
        <v>0.22</v>
      </c>
      <c r="J465">
        <v>117</v>
      </c>
      <c r="K465">
        <v>25.74</v>
      </c>
      <c r="L465">
        <v>89.6</v>
      </c>
      <c r="M465">
        <v>60.8</v>
      </c>
      <c r="N465">
        <v>0.19400000000000001</v>
      </c>
      <c r="O465">
        <v>0.04</v>
      </c>
      <c r="P465">
        <v>2850</v>
      </c>
      <c r="Q465">
        <v>2300</v>
      </c>
      <c r="U465">
        <v>0.19900000000000001</v>
      </c>
      <c r="V465">
        <v>0.123</v>
      </c>
      <c r="AA465" t="s">
        <v>640</v>
      </c>
    </row>
    <row r="466" spans="1:27">
      <c r="A466" t="s">
        <v>57</v>
      </c>
      <c r="B466" t="s">
        <v>53</v>
      </c>
      <c r="C466" t="s">
        <v>352</v>
      </c>
      <c r="D466" t="s">
        <v>971</v>
      </c>
      <c r="E466" t="s">
        <v>972</v>
      </c>
      <c r="G466">
        <f t="shared" si="7"/>
        <v>4654.5365760000004</v>
      </c>
      <c r="H466">
        <v>1418.72</v>
      </c>
      <c r="I466">
        <v>0.1</v>
      </c>
      <c r="J466">
        <v>84.1</v>
      </c>
      <c r="K466">
        <v>8.41</v>
      </c>
      <c r="N466">
        <v>0.19</v>
      </c>
      <c r="O466">
        <v>0.02</v>
      </c>
      <c r="P466">
        <v>2850</v>
      </c>
      <c r="Q466">
        <v>2310</v>
      </c>
      <c r="U466">
        <v>0.19500000000000001</v>
      </c>
      <c r="V466">
        <v>0.10100000000000001</v>
      </c>
      <c r="AA466" t="s">
        <v>640</v>
      </c>
    </row>
    <row r="467" spans="1:27">
      <c r="A467" t="s">
        <v>57</v>
      </c>
      <c r="B467" t="s">
        <v>53</v>
      </c>
      <c r="C467" t="s">
        <v>352</v>
      </c>
      <c r="D467" t="s">
        <v>967</v>
      </c>
      <c r="E467" t="s">
        <v>968</v>
      </c>
      <c r="G467">
        <f t="shared" si="7"/>
        <v>4654.8646559999997</v>
      </c>
      <c r="H467">
        <v>1418.82</v>
      </c>
      <c r="I467">
        <v>0.15</v>
      </c>
      <c r="J467">
        <v>265</v>
      </c>
      <c r="K467">
        <v>39.75</v>
      </c>
      <c r="L467">
        <v>21.7</v>
      </c>
      <c r="M467">
        <v>297</v>
      </c>
      <c r="N467">
        <v>0.10299999999999999</v>
      </c>
      <c r="O467">
        <v>0.02</v>
      </c>
      <c r="P467">
        <v>2820</v>
      </c>
      <c r="Q467">
        <v>2530</v>
      </c>
      <c r="U467">
        <v>0.13500000000000001</v>
      </c>
      <c r="V467">
        <v>8.3000000000000004E-2</v>
      </c>
      <c r="AA467" t="s">
        <v>1102</v>
      </c>
    </row>
    <row r="468" spans="1:27">
      <c r="A468" t="s">
        <v>57</v>
      </c>
      <c r="B468" t="s">
        <v>53</v>
      </c>
      <c r="C468" t="s">
        <v>352</v>
      </c>
      <c r="D468" t="s">
        <v>971</v>
      </c>
      <c r="E468" t="s">
        <v>972</v>
      </c>
      <c r="G468">
        <f t="shared" si="7"/>
        <v>4655.3567760000005</v>
      </c>
      <c r="H468">
        <v>1418.97</v>
      </c>
      <c r="I468">
        <v>0.12</v>
      </c>
      <c r="J468">
        <v>500</v>
      </c>
      <c r="K468">
        <v>60</v>
      </c>
      <c r="N468">
        <v>4.7E-2</v>
      </c>
      <c r="O468">
        <v>0.01</v>
      </c>
      <c r="P468">
        <v>2840</v>
      </c>
      <c r="Q468">
        <v>2700</v>
      </c>
      <c r="U468">
        <v>0.30299999999999999</v>
      </c>
      <c r="V468">
        <v>0.13400000000000001</v>
      </c>
      <c r="AA468" t="s">
        <v>603</v>
      </c>
    </row>
    <row r="469" spans="1:27">
      <c r="A469" t="s">
        <v>57</v>
      </c>
      <c r="B469" t="s">
        <v>53</v>
      </c>
      <c r="C469" t="s">
        <v>352</v>
      </c>
      <c r="D469" t="s">
        <v>967</v>
      </c>
      <c r="E469" t="s">
        <v>968</v>
      </c>
      <c r="G469">
        <f t="shared" si="7"/>
        <v>4655.7504719999997</v>
      </c>
      <c r="H469">
        <v>1419.09</v>
      </c>
      <c r="I469">
        <v>0.21</v>
      </c>
      <c r="J469">
        <v>7.3</v>
      </c>
      <c r="K469">
        <v>1.53</v>
      </c>
      <c r="L469">
        <v>5.9</v>
      </c>
      <c r="M469">
        <v>72.3</v>
      </c>
      <c r="N469">
        <v>3.1E-2</v>
      </c>
      <c r="O469">
        <v>0.01</v>
      </c>
      <c r="P469">
        <v>2810</v>
      </c>
      <c r="Q469">
        <v>2720</v>
      </c>
      <c r="U469">
        <v>0.33100000000000002</v>
      </c>
      <c r="V469">
        <v>7.2999999999999995E-2</v>
      </c>
      <c r="AA469" t="s">
        <v>1133</v>
      </c>
    </row>
    <row r="470" spans="1:27">
      <c r="A470" t="s">
        <v>57</v>
      </c>
      <c r="B470" t="s">
        <v>53</v>
      </c>
      <c r="C470" t="s">
        <v>352</v>
      </c>
      <c r="D470" t="s">
        <v>967</v>
      </c>
      <c r="E470" t="s">
        <v>968</v>
      </c>
      <c r="G470">
        <f t="shared" si="7"/>
        <v>4656.4394400000001</v>
      </c>
      <c r="H470">
        <v>1419.3</v>
      </c>
      <c r="I470">
        <v>0.25</v>
      </c>
      <c r="J470">
        <v>54.4</v>
      </c>
      <c r="K470">
        <v>13.6</v>
      </c>
      <c r="L470">
        <v>31.4</v>
      </c>
      <c r="M470">
        <v>11.7</v>
      </c>
      <c r="N470">
        <v>5.1999999999999998E-2</v>
      </c>
      <c r="O470">
        <v>0.01</v>
      </c>
      <c r="P470">
        <v>2820</v>
      </c>
      <c r="Q470">
        <v>2670</v>
      </c>
      <c r="U470">
        <v>0.19600000000000001</v>
      </c>
      <c r="V470">
        <v>4.3999999999999997E-2</v>
      </c>
      <c r="AA470" t="s">
        <v>1134</v>
      </c>
    </row>
    <row r="471" spans="1:27">
      <c r="A471" t="s">
        <v>57</v>
      </c>
      <c r="B471" t="s">
        <v>53</v>
      </c>
      <c r="C471" t="s">
        <v>352</v>
      </c>
      <c r="D471" t="s">
        <v>971</v>
      </c>
      <c r="E471" t="s">
        <v>972</v>
      </c>
      <c r="G471">
        <f t="shared" si="7"/>
        <v>4657.2596400000002</v>
      </c>
      <c r="H471">
        <v>1419.55</v>
      </c>
      <c r="I471">
        <v>0.26</v>
      </c>
      <c r="J471">
        <v>0.08</v>
      </c>
      <c r="K471">
        <v>0.02</v>
      </c>
      <c r="L471">
        <v>0.01</v>
      </c>
      <c r="M471">
        <v>0.03</v>
      </c>
      <c r="N471">
        <v>2.7E-2</v>
      </c>
      <c r="O471">
        <v>0.01</v>
      </c>
      <c r="P471">
        <v>2840</v>
      </c>
      <c r="Q471">
        <v>2760</v>
      </c>
      <c r="U471">
        <v>0.34200000000000003</v>
      </c>
      <c r="V471">
        <v>0.17100000000000001</v>
      </c>
      <c r="AA471" t="s">
        <v>1087</v>
      </c>
    </row>
    <row r="472" spans="1:27">
      <c r="A472" t="s">
        <v>57</v>
      </c>
      <c r="B472" t="s">
        <v>53</v>
      </c>
      <c r="C472" t="s">
        <v>352</v>
      </c>
      <c r="D472" t="s">
        <v>967</v>
      </c>
      <c r="E472" t="s">
        <v>968</v>
      </c>
      <c r="G472">
        <f t="shared" si="7"/>
        <v>4658.1126480000003</v>
      </c>
      <c r="H472">
        <v>1419.81</v>
      </c>
      <c r="I472">
        <v>0.11</v>
      </c>
      <c r="J472">
        <v>0.01</v>
      </c>
      <c r="K472">
        <v>0</v>
      </c>
      <c r="N472">
        <v>0.01</v>
      </c>
      <c r="O472">
        <v>0</v>
      </c>
      <c r="P472">
        <v>2800</v>
      </c>
      <c r="Q472">
        <v>2770</v>
      </c>
      <c r="U472">
        <v>0.38600000000000001</v>
      </c>
      <c r="V472">
        <v>0.193</v>
      </c>
      <c r="AA472" t="s">
        <v>1135</v>
      </c>
    </row>
    <row r="473" spans="1:27">
      <c r="A473" t="s">
        <v>57</v>
      </c>
      <c r="B473" t="s">
        <v>53</v>
      </c>
      <c r="C473" t="s">
        <v>352</v>
      </c>
      <c r="D473" t="s">
        <v>967</v>
      </c>
      <c r="E473" t="s">
        <v>968</v>
      </c>
      <c r="G473">
        <f t="shared" si="7"/>
        <v>4658.4735360000004</v>
      </c>
      <c r="H473">
        <v>1419.92</v>
      </c>
      <c r="I473">
        <v>0.25</v>
      </c>
      <c r="J473">
        <v>5.6</v>
      </c>
      <c r="K473">
        <v>1.4</v>
      </c>
      <c r="L473">
        <v>4.33</v>
      </c>
      <c r="M473">
        <v>1.25</v>
      </c>
      <c r="N473">
        <v>2.5000000000000001E-2</v>
      </c>
      <c r="O473">
        <v>0.01</v>
      </c>
      <c r="P473">
        <v>2810</v>
      </c>
      <c r="Q473">
        <v>2740</v>
      </c>
      <c r="U473">
        <v>0.41299999999999998</v>
      </c>
      <c r="V473">
        <v>9.1999999999999998E-2</v>
      </c>
      <c r="AA473" t="s">
        <v>1136</v>
      </c>
    </row>
    <row r="474" spans="1:27">
      <c r="A474" t="s">
        <v>57</v>
      </c>
      <c r="B474" t="s">
        <v>53</v>
      </c>
      <c r="C474" t="s">
        <v>352</v>
      </c>
      <c r="D474" t="s">
        <v>967</v>
      </c>
      <c r="E474" t="s">
        <v>968</v>
      </c>
      <c r="G474">
        <f t="shared" si="7"/>
        <v>4659.2937360000005</v>
      </c>
      <c r="H474">
        <v>1420.17</v>
      </c>
      <c r="I474">
        <v>0.31</v>
      </c>
      <c r="J474">
        <v>5.82</v>
      </c>
      <c r="K474">
        <v>1.8</v>
      </c>
      <c r="L474">
        <v>3.93</v>
      </c>
      <c r="M474">
        <v>8.23</v>
      </c>
      <c r="N474">
        <v>9.7000000000000003E-2</v>
      </c>
      <c r="O474">
        <v>0.03</v>
      </c>
      <c r="P474">
        <v>2830</v>
      </c>
      <c r="Q474">
        <v>2550</v>
      </c>
      <c r="U474">
        <v>0.21199999999999999</v>
      </c>
      <c r="V474">
        <v>6.7000000000000004E-2</v>
      </c>
      <c r="AA474" t="s">
        <v>1092</v>
      </c>
    </row>
    <row r="475" spans="1:27">
      <c r="A475" t="s">
        <v>57</v>
      </c>
      <c r="B475" t="s">
        <v>53</v>
      </c>
      <c r="C475" t="s">
        <v>352</v>
      </c>
      <c r="D475" t="s">
        <v>971</v>
      </c>
      <c r="E475" t="s">
        <v>972</v>
      </c>
      <c r="G475">
        <f t="shared" si="7"/>
        <v>4660.3107840000002</v>
      </c>
      <c r="H475">
        <v>1420.48</v>
      </c>
      <c r="I475">
        <v>0.22</v>
      </c>
      <c r="J475">
        <v>0.03</v>
      </c>
      <c r="K475">
        <v>0.01</v>
      </c>
      <c r="N475">
        <v>7.2999999999999995E-2</v>
      </c>
      <c r="O475">
        <v>0.02</v>
      </c>
      <c r="P475">
        <v>2840</v>
      </c>
      <c r="Q475">
        <v>2630</v>
      </c>
      <c r="U475">
        <v>0.30199999999999999</v>
      </c>
      <c r="V475">
        <v>0.27900000000000003</v>
      </c>
      <c r="AA475" t="s">
        <v>640</v>
      </c>
    </row>
    <row r="476" spans="1:27">
      <c r="A476" t="s">
        <v>57</v>
      </c>
      <c r="B476" t="s">
        <v>53</v>
      </c>
      <c r="C476" t="s">
        <v>352</v>
      </c>
      <c r="D476" t="s">
        <v>746</v>
      </c>
      <c r="E476" t="s">
        <v>34</v>
      </c>
      <c r="G476">
        <f t="shared" si="7"/>
        <v>4661.0325600000006</v>
      </c>
      <c r="H476">
        <v>1420.7</v>
      </c>
      <c r="I476">
        <v>0.16</v>
      </c>
      <c r="AA476" t="s">
        <v>1097</v>
      </c>
    </row>
    <row r="477" spans="1:27">
      <c r="A477" t="s">
        <v>57</v>
      </c>
      <c r="B477" t="s">
        <v>53</v>
      </c>
      <c r="C477" t="s">
        <v>352</v>
      </c>
      <c r="D477" t="s">
        <v>967</v>
      </c>
      <c r="E477" t="s">
        <v>968</v>
      </c>
      <c r="G477">
        <f t="shared" si="7"/>
        <v>4661.5574879999995</v>
      </c>
      <c r="H477">
        <v>1420.86</v>
      </c>
      <c r="I477">
        <v>0.25</v>
      </c>
      <c r="J477">
        <v>6.1</v>
      </c>
      <c r="K477">
        <v>1.52</v>
      </c>
      <c r="L477">
        <v>2.0099999999999998</v>
      </c>
      <c r="M477">
        <v>14.8</v>
      </c>
      <c r="N477">
        <v>5.3999999999999999E-2</v>
      </c>
      <c r="O477">
        <v>0.01</v>
      </c>
      <c r="P477">
        <v>2830</v>
      </c>
      <c r="Q477">
        <v>2680</v>
      </c>
      <c r="U477">
        <v>0.35299999999999998</v>
      </c>
      <c r="V477">
        <v>8.3000000000000004E-2</v>
      </c>
      <c r="AA477" t="s">
        <v>1072</v>
      </c>
    </row>
    <row r="478" spans="1:27">
      <c r="A478" t="s">
        <v>57</v>
      </c>
      <c r="B478" t="s">
        <v>53</v>
      </c>
      <c r="C478" t="s">
        <v>352</v>
      </c>
      <c r="D478" t="s">
        <v>971</v>
      </c>
      <c r="E478" t="s">
        <v>972</v>
      </c>
      <c r="G478">
        <f t="shared" si="7"/>
        <v>4662.3776879999996</v>
      </c>
      <c r="H478">
        <v>1421.11</v>
      </c>
      <c r="I478">
        <v>0.18</v>
      </c>
      <c r="J478">
        <v>13.2</v>
      </c>
      <c r="K478">
        <v>2.38</v>
      </c>
      <c r="N478">
        <v>8.7999999999999995E-2</v>
      </c>
      <c r="O478">
        <v>0.02</v>
      </c>
      <c r="P478">
        <v>2840</v>
      </c>
      <c r="Q478">
        <v>2600</v>
      </c>
      <c r="U478">
        <v>0.498</v>
      </c>
      <c r="V478">
        <v>0.128</v>
      </c>
      <c r="AA478" t="s">
        <v>1137</v>
      </c>
    </row>
    <row r="479" spans="1:27">
      <c r="A479" t="s">
        <v>57</v>
      </c>
      <c r="B479" t="s">
        <v>53</v>
      </c>
      <c r="C479" t="s">
        <v>352</v>
      </c>
      <c r="D479" t="s">
        <v>967</v>
      </c>
      <c r="E479" t="s">
        <v>968</v>
      </c>
      <c r="G479">
        <f t="shared" si="7"/>
        <v>4662.9682320000002</v>
      </c>
      <c r="H479">
        <v>1421.29</v>
      </c>
      <c r="I479">
        <v>0.18</v>
      </c>
      <c r="J479">
        <v>45.3</v>
      </c>
      <c r="K479">
        <v>8.15</v>
      </c>
      <c r="L479">
        <v>34.799999999999997</v>
      </c>
      <c r="M479">
        <v>14.5</v>
      </c>
      <c r="N479">
        <v>0.13600000000000001</v>
      </c>
      <c r="O479">
        <v>0.02</v>
      </c>
      <c r="P479">
        <v>2850</v>
      </c>
      <c r="Q479">
        <v>2460</v>
      </c>
      <c r="U479">
        <v>0.222</v>
      </c>
      <c r="V479">
        <v>7.6999999999999999E-2</v>
      </c>
      <c r="AA479" t="s">
        <v>1089</v>
      </c>
    </row>
    <row r="480" spans="1:27">
      <c r="A480" t="s">
        <v>57</v>
      </c>
      <c r="B480" t="s">
        <v>53</v>
      </c>
      <c r="C480" t="s">
        <v>352</v>
      </c>
      <c r="D480" t="s">
        <v>967</v>
      </c>
      <c r="E480" t="s">
        <v>968</v>
      </c>
      <c r="G480">
        <f t="shared" si="7"/>
        <v>4663.5587760000008</v>
      </c>
      <c r="H480">
        <v>1421.47</v>
      </c>
      <c r="I480">
        <v>0.28000000000000003</v>
      </c>
      <c r="J480">
        <v>9.3699999999999992</v>
      </c>
      <c r="K480">
        <v>2.62</v>
      </c>
      <c r="L480">
        <v>7.36</v>
      </c>
      <c r="M480">
        <v>4.53</v>
      </c>
      <c r="N480">
        <v>6.8000000000000005E-2</v>
      </c>
      <c r="O480">
        <v>0.02</v>
      </c>
      <c r="P480">
        <v>2850</v>
      </c>
      <c r="Q480">
        <v>2660</v>
      </c>
      <c r="U480">
        <v>0.28000000000000003</v>
      </c>
      <c r="V480">
        <v>9.9000000000000005E-2</v>
      </c>
      <c r="AA480" t="s">
        <v>1088</v>
      </c>
    </row>
    <row r="481" spans="1:30">
      <c r="A481" t="s">
        <v>57</v>
      </c>
      <c r="B481" t="s">
        <v>53</v>
      </c>
      <c r="C481" t="s">
        <v>352</v>
      </c>
      <c r="D481" t="s">
        <v>967</v>
      </c>
      <c r="E481" t="s">
        <v>968</v>
      </c>
      <c r="G481">
        <f t="shared" si="7"/>
        <v>4664.4774000000007</v>
      </c>
      <c r="H481">
        <v>1421.75</v>
      </c>
      <c r="I481">
        <v>0.13</v>
      </c>
      <c r="J481">
        <v>2.78</v>
      </c>
      <c r="K481">
        <v>0.36</v>
      </c>
      <c r="L481">
        <v>2.34</v>
      </c>
      <c r="M481">
        <v>0.72</v>
      </c>
      <c r="N481">
        <v>5.8000000000000003E-2</v>
      </c>
      <c r="O481">
        <v>0.01</v>
      </c>
      <c r="P481">
        <v>2850</v>
      </c>
      <c r="Q481">
        <v>2680</v>
      </c>
      <c r="U481">
        <v>0.36799999999999999</v>
      </c>
      <c r="V481">
        <v>7.8E-2</v>
      </c>
      <c r="AA481" t="s">
        <v>1089</v>
      </c>
    </row>
    <row r="482" spans="1:30">
      <c r="A482" t="s">
        <v>57</v>
      </c>
      <c r="B482" t="s">
        <v>53</v>
      </c>
      <c r="C482" t="s">
        <v>352</v>
      </c>
      <c r="D482" t="s">
        <v>971</v>
      </c>
      <c r="E482" t="s">
        <v>972</v>
      </c>
      <c r="G482">
        <f t="shared" si="7"/>
        <v>4664.9039040000007</v>
      </c>
      <c r="H482">
        <v>1421.88</v>
      </c>
      <c r="I482">
        <v>0.11</v>
      </c>
      <c r="J482">
        <v>31</v>
      </c>
      <c r="K482">
        <v>3.41</v>
      </c>
      <c r="N482">
        <v>0.11799999999999999</v>
      </c>
      <c r="O482">
        <v>0.01</v>
      </c>
      <c r="P482">
        <v>2850</v>
      </c>
      <c r="Q482">
        <v>2510</v>
      </c>
      <c r="U482">
        <v>0.35699999999999998</v>
      </c>
      <c r="V482">
        <v>8.2000000000000003E-2</v>
      </c>
      <c r="AA482" t="s">
        <v>1137</v>
      </c>
    </row>
    <row r="483" spans="1:30">
      <c r="A483" t="s">
        <v>57</v>
      </c>
      <c r="B483" t="s">
        <v>53</v>
      </c>
      <c r="C483" t="s">
        <v>352</v>
      </c>
      <c r="D483" t="s">
        <v>967</v>
      </c>
      <c r="E483" t="s">
        <v>968</v>
      </c>
      <c r="G483">
        <f t="shared" si="7"/>
        <v>4665.2647919999999</v>
      </c>
      <c r="H483">
        <v>1421.99</v>
      </c>
      <c r="I483">
        <v>0.26</v>
      </c>
      <c r="J483">
        <v>2.5</v>
      </c>
      <c r="K483">
        <v>0.65</v>
      </c>
      <c r="L483">
        <v>2.4300000000000002</v>
      </c>
      <c r="M483">
        <v>1.92</v>
      </c>
      <c r="N483">
        <v>0.04</v>
      </c>
      <c r="O483">
        <v>0.01</v>
      </c>
      <c r="P483">
        <v>2850</v>
      </c>
      <c r="Q483">
        <v>2730</v>
      </c>
      <c r="U483">
        <v>0.315</v>
      </c>
      <c r="V483">
        <v>0.17199999999999999</v>
      </c>
      <c r="AA483" t="s">
        <v>1088</v>
      </c>
    </row>
    <row r="484" spans="1:30" s="57" customFormat="1">
      <c r="A484" s="57" t="s">
        <v>57</v>
      </c>
      <c r="B484" s="57" t="s">
        <v>53</v>
      </c>
      <c r="C484" s="57" t="s">
        <v>352</v>
      </c>
      <c r="D484" s="57" t="s">
        <v>971</v>
      </c>
      <c r="E484" s="57" t="s">
        <v>972</v>
      </c>
      <c r="G484" s="57">
        <f t="shared" si="7"/>
        <v>4666.1178</v>
      </c>
      <c r="H484" s="57">
        <v>1422.25</v>
      </c>
      <c r="I484" s="57">
        <v>0.23</v>
      </c>
      <c r="J484" s="57">
        <v>1.3</v>
      </c>
      <c r="K484" s="57">
        <v>0.3</v>
      </c>
      <c r="N484" s="57">
        <v>0.13400000000000001</v>
      </c>
      <c r="O484" s="57">
        <v>0.03</v>
      </c>
      <c r="P484" s="57">
        <v>2830</v>
      </c>
      <c r="Q484" s="57">
        <v>2450</v>
      </c>
      <c r="U484" s="57">
        <v>0.221</v>
      </c>
      <c r="V484" s="57">
        <v>0.11600000000000001</v>
      </c>
      <c r="AA484" s="57" t="s">
        <v>646</v>
      </c>
      <c r="AB484" s="57" t="s">
        <v>648</v>
      </c>
      <c r="AC484" s="167" t="s">
        <v>649</v>
      </c>
    </row>
    <row r="485" spans="1:30">
      <c r="A485" t="s">
        <v>57</v>
      </c>
      <c r="B485" t="s">
        <v>53</v>
      </c>
      <c r="C485" t="s">
        <v>352</v>
      </c>
      <c r="D485" t="s">
        <v>971</v>
      </c>
      <c r="E485" t="s">
        <v>972</v>
      </c>
      <c r="G485">
        <f t="shared" si="7"/>
        <v>4666.8723840000002</v>
      </c>
      <c r="H485">
        <v>1422.48</v>
      </c>
      <c r="I485">
        <v>0.3</v>
      </c>
      <c r="J485">
        <v>0.8</v>
      </c>
      <c r="K485">
        <v>0.24</v>
      </c>
      <c r="N485">
        <v>0.115</v>
      </c>
      <c r="O485">
        <v>0.03</v>
      </c>
      <c r="P485">
        <v>2840</v>
      </c>
      <c r="Q485">
        <v>2510</v>
      </c>
      <c r="U485">
        <v>0.29899999999999999</v>
      </c>
      <c r="V485">
        <v>7.1999999999999995E-2</v>
      </c>
      <c r="AA485" t="s">
        <v>646</v>
      </c>
    </row>
    <row r="486" spans="1:30">
      <c r="A486" s="13" t="s">
        <v>57</v>
      </c>
      <c r="B486" s="13" t="s">
        <v>53</v>
      </c>
      <c r="C486" t="s">
        <v>352</v>
      </c>
      <c r="D486" t="s">
        <v>967</v>
      </c>
      <c r="E486" t="s">
        <v>968</v>
      </c>
      <c r="G486">
        <f t="shared" si="7"/>
        <v>4667.856624</v>
      </c>
      <c r="H486">
        <v>1422.78</v>
      </c>
      <c r="I486">
        <v>0.32</v>
      </c>
      <c r="J486">
        <v>2.72</v>
      </c>
      <c r="K486">
        <v>0.87</v>
      </c>
      <c r="L486">
        <v>2.48</v>
      </c>
      <c r="M486">
        <v>2.84</v>
      </c>
      <c r="N486">
        <v>0.107</v>
      </c>
      <c r="O486">
        <v>0.03</v>
      </c>
      <c r="P486">
        <v>2840</v>
      </c>
      <c r="Q486">
        <v>2540</v>
      </c>
      <c r="U486">
        <v>0.151</v>
      </c>
      <c r="V486">
        <v>0.04</v>
      </c>
      <c r="AA486" t="s">
        <v>646</v>
      </c>
    </row>
    <row r="487" spans="1:30">
      <c r="A487" t="s">
        <v>57</v>
      </c>
      <c r="B487" t="s">
        <v>56</v>
      </c>
      <c r="C487" t="s">
        <v>352</v>
      </c>
      <c r="D487" t="s">
        <v>746</v>
      </c>
      <c r="E487" t="s">
        <v>34</v>
      </c>
      <c r="G487">
        <f t="shared" si="7"/>
        <v>4668.9064799999996</v>
      </c>
      <c r="H487">
        <v>1423.1</v>
      </c>
      <c r="I487">
        <v>2.2999999999999998</v>
      </c>
      <c r="AA487" t="s">
        <v>1125</v>
      </c>
    </row>
    <row r="488" spans="1:30">
      <c r="A488" t="s">
        <v>60</v>
      </c>
      <c r="B488" t="s">
        <v>53</v>
      </c>
      <c r="C488" t="s">
        <v>352</v>
      </c>
      <c r="D488" t="s">
        <v>746</v>
      </c>
      <c r="E488" t="s">
        <v>34</v>
      </c>
      <c r="G488">
        <f t="shared" si="7"/>
        <v>4601.9453520000006</v>
      </c>
      <c r="H488">
        <v>1402.69</v>
      </c>
      <c r="I488">
        <v>0.37</v>
      </c>
      <c r="AA488" t="s">
        <v>974</v>
      </c>
    </row>
    <row r="489" spans="1:30">
      <c r="A489" t="s">
        <v>60</v>
      </c>
      <c r="B489" t="s">
        <v>53</v>
      </c>
      <c r="C489" t="s">
        <v>352</v>
      </c>
      <c r="D489" t="s">
        <v>967</v>
      </c>
      <c r="E489" t="s">
        <v>968</v>
      </c>
      <c r="G489">
        <f t="shared" si="7"/>
        <v>4603.1592479999999</v>
      </c>
      <c r="H489">
        <v>1403.06</v>
      </c>
      <c r="I489">
        <v>0.27</v>
      </c>
      <c r="J489">
        <v>0.1</v>
      </c>
      <c r="K489">
        <v>0.03</v>
      </c>
      <c r="L489">
        <v>0.06</v>
      </c>
      <c r="N489">
        <v>1.4999999999999999E-2</v>
      </c>
      <c r="O489">
        <v>0</v>
      </c>
      <c r="P489">
        <v>2850</v>
      </c>
      <c r="Q489">
        <v>2810</v>
      </c>
      <c r="AA489" t="s">
        <v>927</v>
      </c>
    </row>
    <row r="490" spans="1:30">
      <c r="A490" t="s">
        <v>60</v>
      </c>
      <c r="B490" t="s">
        <v>53</v>
      </c>
      <c r="C490" t="s">
        <v>352</v>
      </c>
      <c r="D490" t="s">
        <v>967</v>
      </c>
      <c r="E490" t="s">
        <v>968</v>
      </c>
      <c r="G490">
        <f t="shared" si="7"/>
        <v>4604.0450639999999</v>
      </c>
      <c r="H490">
        <v>1403.33</v>
      </c>
      <c r="I490">
        <v>0.37</v>
      </c>
      <c r="J490">
        <v>0.12</v>
      </c>
      <c r="K490">
        <v>0.04</v>
      </c>
      <c r="L490">
        <v>0.05</v>
      </c>
      <c r="N490">
        <v>0.01</v>
      </c>
      <c r="O490">
        <v>0</v>
      </c>
      <c r="P490">
        <v>2860</v>
      </c>
      <c r="Q490">
        <v>2830</v>
      </c>
      <c r="AA490" t="s">
        <v>927</v>
      </c>
    </row>
    <row r="491" spans="1:30">
      <c r="A491" t="s">
        <v>60</v>
      </c>
      <c r="B491" t="s">
        <v>53</v>
      </c>
      <c r="C491" t="s">
        <v>352</v>
      </c>
      <c r="D491" t="s">
        <v>967</v>
      </c>
      <c r="E491" t="s">
        <v>968</v>
      </c>
      <c r="G491">
        <f t="shared" si="7"/>
        <v>4605.2589600000001</v>
      </c>
      <c r="H491">
        <v>1403.7</v>
      </c>
      <c r="I491">
        <v>0.18</v>
      </c>
      <c r="N491">
        <v>1.4999999999999999E-2</v>
      </c>
      <c r="O491">
        <v>0</v>
      </c>
      <c r="P491">
        <v>2840</v>
      </c>
      <c r="Q491">
        <v>280</v>
      </c>
      <c r="AA491" t="s">
        <v>927</v>
      </c>
    </row>
    <row r="492" spans="1:30">
      <c r="A492" t="s">
        <v>60</v>
      </c>
      <c r="B492" t="s">
        <v>53</v>
      </c>
      <c r="C492" t="s">
        <v>352</v>
      </c>
      <c r="D492" t="s">
        <v>967</v>
      </c>
      <c r="E492" t="s">
        <v>968</v>
      </c>
      <c r="G492">
        <f t="shared" si="7"/>
        <v>4605.8495040000007</v>
      </c>
      <c r="H492">
        <v>1403.88</v>
      </c>
      <c r="I492">
        <v>0.18</v>
      </c>
      <c r="N492">
        <v>2.1999999999999999E-2</v>
      </c>
      <c r="O492">
        <v>0</v>
      </c>
      <c r="P492">
        <v>2850</v>
      </c>
      <c r="Q492">
        <v>2790</v>
      </c>
      <c r="AA492" t="s">
        <v>924</v>
      </c>
    </row>
    <row r="493" spans="1:30">
      <c r="A493" t="s">
        <v>60</v>
      </c>
      <c r="B493" t="s">
        <v>53</v>
      </c>
      <c r="C493" t="s">
        <v>352</v>
      </c>
      <c r="D493" t="s">
        <v>746</v>
      </c>
      <c r="E493" t="s">
        <v>34</v>
      </c>
      <c r="G493">
        <f t="shared" si="7"/>
        <v>4606.4400480000004</v>
      </c>
      <c r="H493">
        <v>1404.06</v>
      </c>
      <c r="I493">
        <v>1.22</v>
      </c>
      <c r="AA493" t="s">
        <v>1138</v>
      </c>
    </row>
    <row r="494" spans="1:30">
      <c r="A494" t="s">
        <v>60</v>
      </c>
      <c r="B494" t="s">
        <v>56</v>
      </c>
      <c r="C494" t="s">
        <v>352</v>
      </c>
      <c r="D494" t="s">
        <v>967</v>
      </c>
      <c r="E494" t="s">
        <v>968</v>
      </c>
      <c r="G494">
        <f t="shared" si="7"/>
        <v>4610.4426240000003</v>
      </c>
      <c r="H494">
        <v>1405.28</v>
      </c>
      <c r="I494">
        <v>0.15</v>
      </c>
      <c r="N494">
        <v>3.9E-2</v>
      </c>
      <c r="O494">
        <v>0.01</v>
      </c>
      <c r="P494">
        <v>2850</v>
      </c>
      <c r="Q494">
        <v>2740</v>
      </c>
      <c r="AA494" t="s">
        <v>1139</v>
      </c>
    </row>
    <row r="495" spans="1:30" s="17" customFormat="1">
      <c r="A495" s="17" t="s">
        <v>60</v>
      </c>
      <c r="B495" s="17" t="s">
        <v>56</v>
      </c>
      <c r="C495" s="17" t="s">
        <v>352</v>
      </c>
      <c r="D495" s="17" t="s">
        <v>967</v>
      </c>
      <c r="E495" s="17" t="s">
        <v>968</v>
      </c>
      <c r="G495" s="17">
        <f t="shared" si="7"/>
        <v>4610.9347440000001</v>
      </c>
      <c r="H495" s="17">
        <v>1405.43</v>
      </c>
      <c r="I495" s="17">
        <v>0.37</v>
      </c>
      <c r="J495" s="17">
        <v>0.66</v>
      </c>
      <c r="K495">
        <v>0.24</v>
      </c>
      <c r="L495" s="17">
        <v>0.62</v>
      </c>
      <c r="N495" s="17">
        <v>3.3000000000000002E-2</v>
      </c>
      <c r="O495" s="17">
        <v>0.01</v>
      </c>
      <c r="P495" s="17">
        <v>2870</v>
      </c>
      <c r="Q495" s="17">
        <v>2780</v>
      </c>
      <c r="AA495" s="17" t="s">
        <v>924</v>
      </c>
      <c r="AB495" s="17" t="s">
        <v>925</v>
      </c>
      <c r="AD495" s="17" t="str">
        <f>AD512</f>
        <v xml:space="preserve">No cores </v>
      </c>
    </row>
    <row r="496" spans="1:30">
      <c r="A496" t="s">
        <v>60</v>
      </c>
      <c r="B496" t="s">
        <v>56</v>
      </c>
      <c r="C496" t="s">
        <v>352</v>
      </c>
      <c r="D496" t="s">
        <v>967</v>
      </c>
      <c r="E496" t="s">
        <v>968</v>
      </c>
      <c r="G496">
        <f t="shared" si="7"/>
        <v>4612.1486400000003</v>
      </c>
      <c r="H496">
        <v>1405.8</v>
      </c>
      <c r="I496">
        <v>0.21</v>
      </c>
      <c r="J496">
        <v>1.85</v>
      </c>
      <c r="K496">
        <v>0.39</v>
      </c>
      <c r="L496">
        <v>1.73</v>
      </c>
      <c r="N496">
        <v>3.7999999999999999E-2</v>
      </c>
      <c r="O496">
        <v>0.01</v>
      </c>
      <c r="P496">
        <v>2870</v>
      </c>
      <c r="Q496">
        <v>2760</v>
      </c>
      <c r="AA496" t="s">
        <v>924</v>
      </c>
    </row>
    <row r="497" spans="1:30">
      <c r="A497" t="s">
        <v>60</v>
      </c>
      <c r="B497" t="s">
        <v>56</v>
      </c>
      <c r="C497" t="s">
        <v>352</v>
      </c>
      <c r="D497" t="s">
        <v>967</v>
      </c>
      <c r="E497" t="s">
        <v>968</v>
      </c>
      <c r="G497">
        <f t="shared" si="7"/>
        <v>4612.8376079999998</v>
      </c>
      <c r="H497">
        <v>1406.01</v>
      </c>
      <c r="I497">
        <v>0.12</v>
      </c>
      <c r="J497">
        <v>0.41</v>
      </c>
      <c r="K497">
        <v>0.05</v>
      </c>
      <c r="L497">
        <v>0.24</v>
      </c>
      <c r="N497">
        <v>3.9E-2</v>
      </c>
      <c r="O497">
        <v>0</v>
      </c>
      <c r="P497">
        <v>2870</v>
      </c>
      <c r="Q497">
        <v>2760</v>
      </c>
      <c r="AA497" t="s">
        <v>927</v>
      </c>
    </row>
    <row r="498" spans="1:30" s="17" customFormat="1">
      <c r="A498" s="17" t="s">
        <v>60</v>
      </c>
      <c r="B498" s="17" t="s">
        <v>56</v>
      </c>
      <c r="C498" s="17" t="s">
        <v>352</v>
      </c>
      <c r="D498" s="17" t="s">
        <v>967</v>
      </c>
      <c r="E498" s="17" t="s">
        <v>968</v>
      </c>
      <c r="G498" s="17">
        <f t="shared" si="7"/>
        <v>4613.2313040000008</v>
      </c>
      <c r="H498" s="17">
        <v>1406.13</v>
      </c>
      <c r="I498" s="17">
        <v>0.21</v>
      </c>
      <c r="J498" s="17">
        <v>2.34</v>
      </c>
      <c r="K498">
        <v>0.49</v>
      </c>
      <c r="L498" s="17">
        <v>0.88</v>
      </c>
      <c r="N498" s="17">
        <v>2.3E-2</v>
      </c>
      <c r="O498" s="17">
        <v>0</v>
      </c>
      <c r="P498" s="17">
        <v>2870</v>
      </c>
      <c r="Q498" s="17">
        <v>2800</v>
      </c>
      <c r="AA498" s="17" t="s">
        <v>927</v>
      </c>
      <c r="AB498" s="337" t="s">
        <v>925</v>
      </c>
      <c r="AD498" s="17" t="str">
        <f>AD512</f>
        <v xml:space="preserve">No cores </v>
      </c>
    </row>
    <row r="499" spans="1:30">
      <c r="A499" t="s">
        <v>60</v>
      </c>
      <c r="B499" t="s">
        <v>56</v>
      </c>
      <c r="C499" t="s">
        <v>352</v>
      </c>
      <c r="D499" t="s">
        <v>746</v>
      </c>
      <c r="E499" t="s">
        <v>34</v>
      </c>
      <c r="G499">
        <f t="shared" si="7"/>
        <v>4613.9530800000002</v>
      </c>
      <c r="H499">
        <v>1406.35</v>
      </c>
      <c r="I499">
        <v>3.66</v>
      </c>
      <c r="AA499" t="s">
        <v>1140</v>
      </c>
    </row>
    <row r="500" spans="1:30">
      <c r="A500" t="s">
        <v>60</v>
      </c>
      <c r="B500" t="s">
        <v>56</v>
      </c>
      <c r="C500" t="s">
        <v>352</v>
      </c>
      <c r="D500" t="s">
        <v>1141</v>
      </c>
      <c r="E500" t="s">
        <v>1142</v>
      </c>
      <c r="G500">
        <f t="shared" si="7"/>
        <v>4625.9279999999999</v>
      </c>
      <c r="H500">
        <v>1410</v>
      </c>
      <c r="I500">
        <v>0.3</v>
      </c>
      <c r="AA500" t="s">
        <v>970</v>
      </c>
    </row>
    <row r="501" spans="1:30">
      <c r="A501" t="s">
        <v>60</v>
      </c>
      <c r="B501" t="s">
        <v>59</v>
      </c>
      <c r="C501" t="s">
        <v>447</v>
      </c>
      <c r="D501" t="s">
        <v>967</v>
      </c>
      <c r="E501" t="s">
        <v>968</v>
      </c>
      <c r="G501">
        <f t="shared" si="7"/>
        <v>4874.9407200000005</v>
      </c>
      <c r="H501">
        <v>1485.9</v>
      </c>
      <c r="I501">
        <v>0.49</v>
      </c>
      <c r="J501">
        <v>4.51</v>
      </c>
      <c r="K501">
        <v>2.21</v>
      </c>
      <c r="M501">
        <v>10.83</v>
      </c>
      <c r="N501">
        <v>1.2E-2</v>
      </c>
      <c r="O501">
        <v>0.01</v>
      </c>
      <c r="P501">
        <v>2850</v>
      </c>
      <c r="Q501">
        <v>2810</v>
      </c>
      <c r="AA501" t="s">
        <v>929</v>
      </c>
    </row>
    <row r="502" spans="1:30">
      <c r="A502" t="s">
        <v>60</v>
      </c>
      <c r="B502" t="s">
        <v>59</v>
      </c>
      <c r="C502" t="s">
        <v>447</v>
      </c>
      <c r="D502" t="s">
        <v>746</v>
      </c>
      <c r="E502" t="s">
        <v>34</v>
      </c>
      <c r="G502">
        <f t="shared" si="7"/>
        <v>4876.5483120000008</v>
      </c>
      <c r="H502">
        <v>1486.39</v>
      </c>
      <c r="I502">
        <v>0.43</v>
      </c>
      <c r="AA502" t="s">
        <v>1138</v>
      </c>
    </row>
    <row r="503" spans="1:30">
      <c r="A503" t="s">
        <v>60</v>
      </c>
      <c r="B503" t="s">
        <v>59</v>
      </c>
      <c r="C503" t="s">
        <v>447</v>
      </c>
      <c r="D503" t="s">
        <v>967</v>
      </c>
      <c r="E503" t="s">
        <v>968</v>
      </c>
      <c r="G503">
        <f t="shared" si="7"/>
        <v>4877.9262479999998</v>
      </c>
      <c r="H503">
        <v>1486.81</v>
      </c>
      <c r="I503">
        <v>0.21</v>
      </c>
      <c r="J503">
        <v>17.510000000000002</v>
      </c>
      <c r="K503">
        <v>3.68</v>
      </c>
      <c r="M503">
        <v>14.81</v>
      </c>
      <c r="N503">
        <v>1.4999999999999999E-2</v>
      </c>
      <c r="O503">
        <v>0</v>
      </c>
      <c r="P503">
        <v>2860</v>
      </c>
      <c r="Q503">
        <v>2810</v>
      </c>
      <c r="AA503" t="s">
        <v>1143</v>
      </c>
    </row>
    <row r="504" spans="1:30">
      <c r="A504" t="s">
        <v>60</v>
      </c>
      <c r="B504" t="s">
        <v>59</v>
      </c>
      <c r="C504" t="s">
        <v>447</v>
      </c>
      <c r="D504" t="s">
        <v>967</v>
      </c>
      <c r="E504" t="s">
        <v>968</v>
      </c>
      <c r="G504">
        <f t="shared" si="7"/>
        <v>4878.6480240000001</v>
      </c>
      <c r="H504">
        <v>1487.03</v>
      </c>
      <c r="I504">
        <v>0.27</v>
      </c>
      <c r="L504">
        <v>35</v>
      </c>
      <c r="M504">
        <v>0.09</v>
      </c>
      <c r="N504">
        <v>1.2E-2</v>
      </c>
      <c r="O504">
        <v>0</v>
      </c>
      <c r="P504">
        <v>2840</v>
      </c>
      <c r="Q504">
        <v>2800</v>
      </c>
      <c r="AA504" t="s">
        <v>1143</v>
      </c>
    </row>
    <row r="505" spans="1:30">
      <c r="A505" t="s">
        <v>60</v>
      </c>
      <c r="B505" t="s">
        <v>59</v>
      </c>
      <c r="C505" t="s">
        <v>447</v>
      </c>
      <c r="D505" t="s">
        <v>967</v>
      </c>
      <c r="E505" t="s">
        <v>968</v>
      </c>
      <c r="G505">
        <f t="shared" si="7"/>
        <v>4879.5338400000001</v>
      </c>
      <c r="H505">
        <v>1487.3</v>
      </c>
      <c r="I505">
        <v>0.34</v>
      </c>
      <c r="J505">
        <v>0.47</v>
      </c>
      <c r="K505">
        <v>0.16</v>
      </c>
      <c r="L505">
        <v>0.25</v>
      </c>
      <c r="M505">
        <v>0.41</v>
      </c>
      <c r="N505">
        <v>0.01</v>
      </c>
      <c r="O505">
        <v>0</v>
      </c>
      <c r="P505">
        <v>2830</v>
      </c>
      <c r="Q505">
        <v>2810</v>
      </c>
      <c r="AA505" t="s">
        <v>929</v>
      </c>
    </row>
    <row r="506" spans="1:30">
      <c r="A506" t="s">
        <v>60</v>
      </c>
      <c r="B506" t="s">
        <v>59</v>
      </c>
      <c r="C506" t="s">
        <v>447</v>
      </c>
      <c r="D506" t="s">
        <v>967</v>
      </c>
      <c r="E506" t="s">
        <v>968</v>
      </c>
      <c r="G506">
        <f t="shared" si="7"/>
        <v>4880.6493120000005</v>
      </c>
      <c r="H506">
        <v>1487.64</v>
      </c>
      <c r="I506">
        <v>0.57999999999999996</v>
      </c>
      <c r="J506">
        <v>0.28000000000000003</v>
      </c>
      <c r="K506">
        <v>0.16</v>
      </c>
      <c r="L506">
        <v>0.27</v>
      </c>
      <c r="N506">
        <v>0.01</v>
      </c>
      <c r="O506">
        <v>0.01</v>
      </c>
      <c r="P506">
        <v>2840</v>
      </c>
      <c r="Q506">
        <v>2820</v>
      </c>
      <c r="AA506" t="s">
        <v>929</v>
      </c>
    </row>
    <row r="507" spans="1:30">
      <c r="A507" t="s">
        <v>60</v>
      </c>
      <c r="B507" t="s">
        <v>59</v>
      </c>
      <c r="C507" t="s">
        <v>447</v>
      </c>
      <c r="D507" t="s">
        <v>746</v>
      </c>
      <c r="E507" t="s">
        <v>34</v>
      </c>
      <c r="G507">
        <f t="shared" si="7"/>
        <v>4882.5521760000001</v>
      </c>
      <c r="H507">
        <v>1488.22</v>
      </c>
      <c r="I507">
        <v>0.61</v>
      </c>
      <c r="AA507" t="s">
        <v>1144</v>
      </c>
    </row>
    <row r="508" spans="1:30">
      <c r="A508" t="s">
        <v>60</v>
      </c>
      <c r="B508" t="s">
        <v>59</v>
      </c>
      <c r="C508" t="s">
        <v>447</v>
      </c>
      <c r="D508" t="s">
        <v>967</v>
      </c>
      <c r="E508" t="s">
        <v>968</v>
      </c>
      <c r="G508">
        <f t="shared" si="7"/>
        <v>4884.5534639999996</v>
      </c>
      <c r="H508">
        <v>1488.83</v>
      </c>
      <c r="I508">
        <v>0.3</v>
      </c>
      <c r="J508">
        <v>1.36</v>
      </c>
      <c r="K508">
        <v>0.41</v>
      </c>
      <c r="L508">
        <v>0.18</v>
      </c>
      <c r="N508">
        <v>2.5000000000000001E-2</v>
      </c>
      <c r="O508">
        <v>0.01</v>
      </c>
      <c r="P508">
        <v>2850</v>
      </c>
      <c r="Q508">
        <v>2780</v>
      </c>
      <c r="AA508" t="s">
        <v>929</v>
      </c>
    </row>
    <row r="509" spans="1:30">
      <c r="A509" t="s">
        <v>60</v>
      </c>
      <c r="B509" t="s">
        <v>59</v>
      </c>
      <c r="C509" t="s">
        <v>447</v>
      </c>
      <c r="D509" t="s">
        <v>967</v>
      </c>
      <c r="E509" t="s">
        <v>968</v>
      </c>
      <c r="G509">
        <f t="shared" si="7"/>
        <v>4885.5377040000003</v>
      </c>
      <c r="H509">
        <v>1489.13</v>
      </c>
      <c r="I509">
        <v>0.24</v>
      </c>
      <c r="J509">
        <v>1.44</v>
      </c>
      <c r="K509">
        <v>0.35</v>
      </c>
      <c r="L509">
        <v>0.92</v>
      </c>
      <c r="M509">
        <v>0.51</v>
      </c>
      <c r="N509">
        <v>1.2E-2</v>
      </c>
      <c r="O509">
        <v>0</v>
      </c>
      <c r="P509">
        <v>2850</v>
      </c>
      <c r="Q509">
        <v>2810</v>
      </c>
      <c r="AA509" t="s">
        <v>929</v>
      </c>
    </row>
    <row r="510" spans="1:30">
      <c r="A510" t="s">
        <v>60</v>
      </c>
      <c r="B510" t="s">
        <v>59</v>
      </c>
      <c r="C510" t="s">
        <v>447</v>
      </c>
      <c r="D510" t="s">
        <v>746</v>
      </c>
      <c r="E510" t="s">
        <v>34</v>
      </c>
      <c r="G510">
        <f t="shared" si="7"/>
        <v>4886.3250959999996</v>
      </c>
      <c r="H510">
        <v>1489.37</v>
      </c>
      <c r="I510">
        <v>0.09</v>
      </c>
      <c r="AA510" t="s">
        <v>1145</v>
      </c>
    </row>
    <row r="511" spans="1:30">
      <c r="A511" t="s">
        <v>60</v>
      </c>
      <c r="B511" t="s">
        <v>59</v>
      </c>
      <c r="C511" t="s">
        <v>447</v>
      </c>
      <c r="D511" t="s">
        <v>967</v>
      </c>
      <c r="E511" t="s">
        <v>968</v>
      </c>
      <c r="G511">
        <f t="shared" si="7"/>
        <v>4886.6531760000007</v>
      </c>
      <c r="H511">
        <v>1489.47</v>
      </c>
      <c r="I511">
        <v>0.76</v>
      </c>
      <c r="L511">
        <v>0.97</v>
      </c>
      <c r="N511">
        <v>2.5000000000000001E-2</v>
      </c>
      <c r="O511">
        <v>0.02</v>
      </c>
      <c r="P511">
        <v>2870</v>
      </c>
      <c r="Q511">
        <v>2800</v>
      </c>
      <c r="AA511" t="s">
        <v>929</v>
      </c>
    </row>
    <row r="512" spans="1:30" s="17" customFormat="1">
      <c r="A512" s="17" t="s">
        <v>60</v>
      </c>
      <c r="B512" s="17" t="s">
        <v>59</v>
      </c>
      <c r="C512" s="17" t="s">
        <v>447</v>
      </c>
      <c r="D512" s="17" t="s">
        <v>967</v>
      </c>
      <c r="E512" s="17" t="s">
        <v>968</v>
      </c>
      <c r="G512" s="17">
        <f t="shared" si="7"/>
        <v>4889.1465840000001</v>
      </c>
      <c r="H512" s="17">
        <v>1490.23</v>
      </c>
      <c r="I512" s="17">
        <v>0.24</v>
      </c>
      <c r="J512" s="17">
        <v>7.0000000000000007E-2</v>
      </c>
      <c r="K512">
        <v>0.02</v>
      </c>
      <c r="N512" s="17">
        <v>1.6E-2</v>
      </c>
      <c r="O512" s="17">
        <v>0</v>
      </c>
      <c r="P512" s="17">
        <v>2840</v>
      </c>
      <c r="Q512" s="17">
        <v>2790</v>
      </c>
      <c r="AA512" s="17" t="s">
        <v>929</v>
      </c>
      <c r="AB512" s="17" t="str">
        <f>Sampling_2022!W113</f>
        <v>SR-2022-001/A-05</v>
      </c>
      <c r="AD512" s="17" t="str">
        <f>AD526</f>
        <v xml:space="preserve">No cores </v>
      </c>
    </row>
    <row r="513" spans="1:30">
      <c r="A513" t="s">
        <v>60</v>
      </c>
      <c r="B513" t="s">
        <v>59</v>
      </c>
      <c r="C513" t="s">
        <v>447</v>
      </c>
      <c r="D513" t="s">
        <v>967</v>
      </c>
      <c r="E513" t="s">
        <v>968</v>
      </c>
      <c r="G513">
        <f t="shared" si="7"/>
        <v>4889.9339760000003</v>
      </c>
      <c r="H513">
        <v>1490.47</v>
      </c>
      <c r="I513">
        <v>0.49</v>
      </c>
      <c r="J513">
        <v>0.22</v>
      </c>
      <c r="K513">
        <v>0.11</v>
      </c>
      <c r="L513">
        <v>0.2</v>
      </c>
      <c r="M513">
        <v>0.45</v>
      </c>
      <c r="N513">
        <v>3.2000000000000001E-2</v>
      </c>
      <c r="O513">
        <v>0.02</v>
      </c>
      <c r="P513">
        <v>2840</v>
      </c>
      <c r="Q513">
        <v>2750</v>
      </c>
      <c r="AA513" t="s">
        <v>929</v>
      </c>
    </row>
    <row r="514" spans="1:30">
      <c r="A514" t="s">
        <v>60</v>
      </c>
      <c r="B514" t="s">
        <v>59</v>
      </c>
      <c r="C514" t="s">
        <v>447</v>
      </c>
      <c r="D514" t="s">
        <v>967</v>
      </c>
      <c r="E514" t="s">
        <v>968</v>
      </c>
      <c r="G514">
        <f t="shared" si="7"/>
        <v>4891.5415680000006</v>
      </c>
      <c r="H514">
        <v>1490.96</v>
      </c>
      <c r="I514">
        <v>0.4</v>
      </c>
      <c r="J514">
        <v>93.45</v>
      </c>
      <c r="K514">
        <v>37.380000000000003</v>
      </c>
      <c r="L514">
        <v>38.299999999999997</v>
      </c>
      <c r="M514">
        <v>0.39</v>
      </c>
      <c r="N514">
        <v>2.5000000000000001E-2</v>
      </c>
      <c r="O514">
        <v>0.01</v>
      </c>
      <c r="P514">
        <v>2850</v>
      </c>
      <c r="Q514">
        <v>2780</v>
      </c>
      <c r="AA514" t="s">
        <v>929</v>
      </c>
    </row>
    <row r="515" spans="1:30">
      <c r="A515" t="s">
        <v>60</v>
      </c>
      <c r="B515" t="s">
        <v>59</v>
      </c>
      <c r="C515" t="s">
        <v>447</v>
      </c>
      <c r="D515" t="s">
        <v>967</v>
      </c>
      <c r="E515" t="s">
        <v>968</v>
      </c>
      <c r="G515">
        <f t="shared" ref="G515:G578" si="8">H515*3.2808</f>
        <v>4892.8538879999996</v>
      </c>
      <c r="H515">
        <v>1491.36</v>
      </c>
      <c r="I515">
        <v>0.3</v>
      </c>
      <c r="J515">
        <v>1.82</v>
      </c>
      <c r="K515">
        <v>0.55000000000000004</v>
      </c>
      <c r="L515">
        <v>0.05</v>
      </c>
      <c r="N515">
        <v>1.6E-2</v>
      </c>
      <c r="O515">
        <v>0</v>
      </c>
      <c r="P515">
        <v>2860</v>
      </c>
      <c r="Q515">
        <v>2810</v>
      </c>
      <c r="AA515" t="s">
        <v>929</v>
      </c>
    </row>
    <row r="516" spans="1:30">
      <c r="A516" t="s">
        <v>60</v>
      </c>
      <c r="B516" t="s">
        <v>59</v>
      </c>
      <c r="C516" t="s">
        <v>447</v>
      </c>
      <c r="D516" t="s">
        <v>746</v>
      </c>
      <c r="E516" t="s">
        <v>34</v>
      </c>
      <c r="G516">
        <f t="shared" si="8"/>
        <v>4893.8381280000003</v>
      </c>
      <c r="H516">
        <v>1491.66</v>
      </c>
      <c r="I516">
        <v>0.61</v>
      </c>
      <c r="AA516" t="s">
        <v>1138</v>
      </c>
    </row>
    <row r="517" spans="1:30">
      <c r="A517" t="s">
        <v>60</v>
      </c>
      <c r="B517" t="s">
        <v>59</v>
      </c>
      <c r="C517" t="s">
        <v>447</v>
      </c>
      <c r="D517" t="s">
        <v>967</v>
      </c>
      <c r="E517" t="s">
        <v>968</v>
      </c>
      <c r="G517">
        <f t="shared" si="8"/>
        <v>4895.8394159999998</v>
      </c>
      <c r="H517">
        <v>1492.27</v>
      </c>
      <c r="I517">
        <v>0.4</v>
      </c>
      <c r="J517">
        <v>8.84</v>
      </c>
      <c r="K517">
        <v>3.54</v>
      </c>
      <c r="L517">
        <v>0.48</v>
      </c>
      <c r="M517">
        <v>0.62</v>
      </c>
      <c r="N517">
        <v>1.4999999999999999E-2</v>
      </c>
      <c r="O517">
        <v>0.01</v>
      </c>
      <c r="P517">
        <v>2860</v>
      </c>
      <c r="Q517">
        <v>2820</v>
      </c>
      <c r="AA517" t="s">
        <v>929</v>
      </c>
    </row>
    <row r="518" spans="1:30">
      <c r="A518" t="s">
        <v>60</v>
      </c>
      <c r="B518" t="s">
        <v>59</v>
      </c>
      <c r="C518" t="s">
        <v>447</v>
      </c>
      <c r="D518" t="s">
        <v>746</v>
      </c>
      <c r="E518" t="s">
        <v>34</v>
      </c>
      <c r="G518">
        <f t="shared" si="8"/>
        <v>4897.1517360000007</v>
      </c>
      <c r="H518">
        <v>1492.67</v>
      </c>
      <c r="I518">
        <v>0.43</v>
      </c>
      <c r="AA518" t="s">
        <v>1138</v>
      </c>
    </row>
    <row r="519" spans="1:30">
      <c r="A519" t="s">
        <v>60</v>
      </c>
      <c r="B519" t="s">
        <v>59</v>
      </c>
      <c r="C519" t="s">
        <v>447</v>
      </c>
      <c r="D519" t="s">
        <v>967</v>
      </c>
      <c r="E519" t="s">
        <v>968</v>
      </c>
      <c r="G519">
        <f t="shared" si="8"/>
        <v>4898.5296719999997</v>
      </c>
      <c r="H519">
        <v>1493.09</v>
      </c>
      <c r="I519">
        <v>0.37</v>
      </c>
      <c r="J519">
        <v>29.73</v>
      </c>
      <c r="K519">
        <v>11</v>
      </c>
      <c r="L519">
        <v>0.06</v>
      </c>
      <c r="M519">
        <v>2.5</v>
      </c>
      <c r="N519">
        <v>2.1000000000000001E-2</v>
      </c>
      <c r="O519">
        <v>0.01</v>
      </c>
      <c r="P519">
        <v>2860</v>
      </c>
      <c r="Q519">
        <v>2800</v>
      </c>
      <c r="AA519" t="s">
        <v>929</v>
      </c>
    </row>
    <row r="520" spans="1:30">
      <c r="A520" t="s">
        <v>60</v>
      </c>
      <c r="B520" t="s">
        <v>59</v>
      </c>
      <c r="C520" t="s">
        <v>447</v>
      </c>
      <c r="D520" t="s">
        <v>967</v>
      </c>
      <c r="E520" t="s">
        <v>968</v>
      </c>
      <c r="G520">
        <f t="shared" si="8"/>
        <v>4899.7435680000008</v>
      </c>
      <c r="H520">
        <v>1493.46</v>
      </c>
      <c r="I520">
        <v>0.4</v>
      </c>
      <c r="J520">
        <v>3.16</v>
      </c>
      <c r="K520">
        <v>1.26</v>
      </c>
      <c r="L520">
        <v>0.11</v>
      </c>
      <c r="M520">
        <v>4.6399999999999997</v>
      </c>
      <c r="N520">
        <v>2.1999999999999999E-2</v>
      </c>
      <c r="O520">
        <v>0.01</v>
      </c>
      <c r="P520">
        <v>2850</v>
      </c>
      <c r="Q520">
        <v>2790</v>
      </c>
      <c r="AA520" t="s">
        <v>1139</v>
      </c>
    </row>
    <row r="521" spans="1:30">
      <c r="A521" t="s">
        <v>60</v>
      </c>
      <c r="B521" t="s">
        <v>59</v>
      </c>
      <c r="C521" t="s">
        <v>447</v>
      </c>
      <c r="D521" t="s">
        <v>967</v>
      </c>
      <c r="E521" t="s">
        <v>968</v>
      </c>
      <c r="G521">
        <f t="shared" si="8"/>
        <v>4901.0558879999999</v>
      </c>
      <c r="H521">
        <v>1493.86</v>
      </c>
      <c r="I521">
        <v>0.34</v>
      </c>
      <c r="J521">
        <v>23.86</v>
      </c>
      <c r="K521">
        <v>8.11</v>
      </c>
      <c r="L521">
        <v>1.06</v>
      </c>
      <c r="N521">
        <v>3.4000000000000002E-2</v>
      </c>
      <c r="O521">
        <v>0.01</v>
      </c>
      <c r="P521">
        <v>2850</v>
      </c>
      <c r="Q521">
        <v>2760</v>
      </c>
      <c r="AA521" t="s">
        <v>1139</v>
      </c>
    </row>
    <row r="522" spans="1:30">
      <c r="A522" t="s">
        <v>60</v>
      </c>
      <c r="B522" t="s">
        <v>59</v>
      </c>
      <c r="C522" t="s">
        <v>447</v>
      </c>
      <c r="D522" t="s">
        <v>967</v>
      </c>
      <c r="E522" t="s">
        <v>968</v>
      </c>
      <c r="G522">
        <f t="shared" si="8"/>
        <v>4902.1385520000003</v>
      </c>
      <c r="H522">
        <v>1494.19</v>
      </c>
      <c r="I522">
        <v>0.24</v>
      </c>
      <c r="J522">
        <v>0.59</v>
      </c>
      <c r="K522">
        <v>0.14000000000000001</v>
      </c>
      <c r="L522">
        <v>0.39</v>
      </c>
      <c r="M522">
        <v>0.02</v>
      </c>
      <c r="N522">
        <v>3.1E-2</v>
      </c>
      <c r="O522">
        <v>0.01</v>
      </c>
      <c r="P522">
        <v>2860</v>
      </c>
      <c r="Q522">
        <v>2770</v>
      </c>
      <c r="AA522" t="s">
        <v>1139</v>
      </c>
    </row>
    <row r="523" spans="1:30">
      <c r="A523" t="s">
        <v>60</v>
      </c>
      <c r="B523" t="s">
        <v>59</v>
      </c>
      <c r="C523" t="s">
        <v>447</v>
      </c>
      <c r="D523" t="s">
        <v>967</v>
      </c>
      <c r="E523" t="s">
        <v>968</v>
      </c>
      <c r="G523">
        <f t="shared" si="8"/>
        <v>4902.9259440000005</v>
      </c>
      <c r="H523">
        <v>1494.43</v>
      </c>
      <c r="I523">
        <v>0.27</v>
      </c>
      <c r="J523">
        <v>0.09</v>
      </c>
      <c r="K523">
        <v>0.02</v>
      </c>
      <c r="N523">
        <v>1.0999999999999999E-2</v>
      </c>
      <c r="O523">
        <v>0</v>
      </c>
      <c r="P523">
        <v>2860</v>
      </c>
      <c r="Q523">
        <v>2830</v>
      </c>
      <c r="AA523" t="s">
        <v>929</v>
      </c>
    </row>
    <row r="524" spans="1:30">
      <c r="A524" t="s">
        <v>60</v>
      </c>
      <c r="B524" t="s">
        <v>59</v>
      </c>
      <c r="C524" t="s">
        <v>447</v>
      </c>
      <c r="D524" t="s">
        <v>967</v>
      </c>
      <c r="E524" t="s">
        <v>968</v>
      </c>
      <c r="G524">
        <f t="shared" si="8"/>
        <v>4903.8445680000004</v>
      </c>
      <c r="H524">
        <v>1494.71</v>
      </c>
      <c r="I524">
        <v>0.27</v>
      </c>
      <c r="J524">
        <v>19.440000000000001</v>
      </c>
      <c r="K524">
        <v>5.25</v>
      </c>
      <c r="L524">
        <v>8.57</v>
      </c>
      <c r="M524">
        <v>0.33</v>
      </c>
      <c r="N524">
        <v>4.3999999999999997E-2</v>
      </c>
      <c r="O524">
        <v>0.01</v>
      </c>
      <c r="P524">
        <v>2840</v>
      </c>
      <c r="Q524">
        <v>2720</v>
      </c>
      <c r="AA524" t="s">
        <v>929</v>
      </c>
    </row>
    <row r="525" spans="1:30">
      <c r="A525" t="s">
        <v>60</v>
      </c>
      <c r="B525" t="s">
        <v>59</v>
      </c>
      <c r="C525" t="s">
        <v>447</v>
      </c>
      <c r="D525" t="s">
        <v>967</v>
      </c>
      <c r="E525" t="s">
        <v>968</v>
      </c>
      <c r="G525">
        <f t="shared" si="8"/>
        <v>4904.7303840000004</v>
      </c>
      <c r="H525">
        <v>1494.98</v>
      </c>
      <c r="I525">
        <v>0.18</v>
      </c>
      <c r="J525">
        <v>3.88</v>
      </c>
      <c r="K525">
        <v>0.7</v>
      </c>
      <c r="L525">
        <v>1.1399999999999999</v>
      </c>
      <c r="M525">
        <v>1.44</v>
      </c>
      <c r="N525">
        <v>0.02</v>
      </c>
      <c r="O525">
        <v>0</v>
      </c>
      <c r="P525">
        <v>2860</v>
      </c>
      <c r="Q525">
        <v>2800</v>
      </c>
      <c r="AA525" t="s">
        <v>1146</v>
      </c>
    </row>
    <row r="526" spans="1:30" s="17" customFormat="1">
      <c r="A526" s="17" t="s">
        <v>60</v>
      </c>
      <c r="B526" s="17" t="s">
        <v>59</v>
      </c>
      <c r="C526" s="17" t="s">
        <v>447</v>
      </c>
      <c r="D526" s="17" t="s">
        <v>967</v>
      </c>
      <c r="E526" s="17" t="s">
        <v>968</v>
      </c>
      <c r="G526" s="17">
        <f t="shared" si="8"/>
        <v>4905.353736</v>
      </c>
      <c r="H526" s="17">
        <v>1495.17</v>
      </c>
      <c r="I526" s="17">
        <v>0.18</v>
      </c>
      <c r="J526" s="17">
        <v>291.7</v>
      </c>
      <c r="K526">
        <v>52.51</v>
      </c>
      <c r="L526" s="17">
        <v>17.14</v>
      </c>
      <c r="M526" s="17">
        <v>24.19</v>
      </c>
      <c r="N526" s="17">
        <v>4.7E-2</v>
      </c>
      <c r="O526" s="17">
        <v>0.01</v>
      </c>
      <c r="P526" s="17">
        <v>2850</v>
      </c>
      <c r="Q526" s="17">
        <v>2720</v>
      </c>
      <c r="AA526" s="17" t="s">
        <v>931</v>
      </c>
      <c r="AB526" s="17" t="str">
        <f>AB512</f>
        <v>SR-2022-001/A-05</v>
      </c>
      <c r="AD526" s="17" t="str">
        <f>Sampling_2022!AB113</f>
        <v xml:space="preserve">No cores </v>
      </c>
    </row>
    <row r="527" spans="1:30">
      <c r="A527" t="s">
        <v>60</v>
      </c>
      <c r="B527" t="s">
        <v>59</v>
      </c>
      <c r="C527" t="s">
        <v>447</v>
      </c>
      <c r="D527" t="s">
        <v>967</v>
      </c>
      <c r="E527" t="s">
        <v>968</v>
      </c>
      <c r="G527">
        <f t="shared" si="8"/>
        <v>4905.9442799999997</v>
      </c>
      <c r="H527">
        <v>1495.35</v>
      </c>
      <c r="I527">
        <v>0.18</v>
      </c>
      <c r="J527">
        <v>7.12</v>
      </c>
      <c r="K527">
        <v>1.28</v>
      </c>
      <c r="L527">
        <v>1.22</v>
      </c>
      <c r="M527">
        <v>11.09</v>
      </c>
      <c r="N527">
        <v>0.03</v>
      </c>
      <c r="O527">
        <v>0.01</v>
      </c>
      <c r="P527">
        <v>2770</v>
      </c>
      <c r="Q527">
        <v>2690</v>
      </c>
      <c r="AA527" t="s">
        <v>931</v>
      </c>
    </row>
    <row r="528" spans="1:30">
      <c r="A528" t="s">
        <v>60</v>
      </c>
      <c r="B528" t="s">
        <v>59</v>
      </c>
      <c r="C528" t="s">
        <v>447</v>
      </c>
      <c r="D528" t="s">
        <v>967</v>
      </c>
      <c r="E528" t="s">
        <v>968</v>
      </c>
      <c r="G528">
        <f t="shared" si="8"/>
        <v>4906.5348240000003</v>
      </c>
      <c r="H528">
        <v>1495.53</v>
      </c>
      <c r="I528">
        <v>0.43</v>
      </c>
      <c r="J528">
        <v>1.05</v>
      </c>
      <c r="K528">
        <v>0.45</v>
      </c>
      <c r="L528">
        <v>0.6</v>
      </c>
      <c r="M528">
        <v>0.03</v>
      </c>
      <c r="N528">
        <v>2.3E-2</v>
      </c>
      <c r="O528">
        <v>0.01</v>
      </c>
      <c r="P528">
        <v>2860</v>
      </c>
      <c r="Q528">
        <v>2800</v>
      </c>
      <c r="AA528" t="s">
        <v>1147</v>
      </c>
    </row>
    <row r="529" spans="1:27">
      <c r="A529" t="s">
        <v>60</v>
      </c>
      <c r="B529" t="s">
        <v>59</v>
      </c>
      <c r="C529" t="s">
        <v>447</v>
      </c>
      <c r="D529" t="s">
        <v>1148</v>
      </c>
      <c r="E529" t="s">
        <v>1149</v>
      </c>
      <c r="G529">
        <f t="shared" si="8"/>
        <v>4907.9455680000001</v>
      </c>
      <c r="H529">
        <v>1495.96</v>
      </c>
      <c r="I529">
        <v>0.3</v>
      </c>
      <c r="AA529" t="s">
        <v>1150</v>
      </c>
    </row>
    <row r="530" spans="1:27">
      <c r="A530" t="s">
        <v>60</v>
      </c>
      <c r="B530" t="s">
        <v>59</v>
      </c>
      <c r="C530" t="s">
        <v>437</v>
      </c>
      <c r="D530" t="s">
        <v>967</v>
      </c>
      <c r="E530" t="s">
        <v>968</v>
      </c>
      <c r="G530">
        <f t="shared" si="8"/>
        <v>4908.9298079999999</v>
      </c>
      <c r="H530">
        <v>1496.26</v>
      </c>
      <c r="I530">
        <v>0.27</v>
      </c>
      <c r="J530">
        <v>1.81</v>
      </c>
      <c r="K530">
        <v>0.49</v>
      </c>
      <c r="L530">
        <v>0.39</v>
      </c>
      <c r="N530">
        <v>0.01</v>
      </c>
      <c r="O530">
        <v>0</v>
      </c>
      <c r="P530">
        <v>2840</v>
      </c>
      <c r="Q530">
        <v>2820</v>
      </c>
      <c r="AA530" t="s">
        <v>1139</v>
      </c>
    </row>
    <row r="531" spans="1:27">
      <c r="A531" t="s">
        <v>60</v>
      </c>
      <c r="B531" t="s">
        <v>59</v>
      </c>
      <c r="C531" t="s">
        <v>437</v>
      </c>
      <c r="D531" t="s">
        <v>967</v>
      </c>
      <c r="E531" t="s">
        <v>968</v>
      </c>
      <c r="G531">
        <f t="shared" si="8"/>
        <v>4909.8484319999998</v>
      </c>
      <c r="H531">
        <v>1496.54</v>
      </c>
      <c r="I531">
        <v>0.27</v>
      </c>
      <c r="J531">
        <v>16</v>
      </c>
      <c r="K531">
        <v>4.32</v>
      </c>
      <c r="L531">
        <v>1.18</v>
      </c>
      <c r="N531">
        <v>0.02</v>
      </c>
      <c r="O531">
        <v>0.01</v>
      </c>
      <c r="P531">
        <v>2840</v>
      </c>
      <c r="Q531">
        <v>2790</v>
      </c>
      <c r="AA531" t="s">
        <v>929</v>
      </c>
    </row>
    <row r="532" spans="1:27">
      <c r="A532" t="s">
        <v>60</v>
      </c>
      <c r="B532" t="s">
        <v>59</v>
      </c>
      <c r="C532" t="s">
        <v>437</v>
      </c>
      <c r="D532" t="s">
        <v>967</v>
      </c>
      <c r="E532" t="s">
        <v>968</v>
      </c>
      <c r="G532">
        <f t="shared" si="8"/>
        <v>4910.7342479999998</v>
      </c>
      <c r="H532">
        <v>1496.81</v>
      </c>
      <c r="I532">
        <v>0.52</v>
      </c>
      <c r="L532">
        <v>0.36</v>
      </c>
      <c r="N532">
        <v>1.4999999999999999E-2</v>
      </c>
      <c r="O532">
        <v>0.01</v>
      </c>
      <c r="P532">
        <v>2870</v>
      </c>
      <c r="Q532">
        <v>2830</v>
      </c>
      <c r="AA532" t="s">
        <v>929</v>
      </c>
    </row>
    <row r="533" spans="1:27">
      <c r="A533" t="s">
        <v>60</v>
      </c>
      <c r="B533" t="s">
        <v>59</v>
      </c>
      <c r="C533" t="s">
        <v>437</v>
      </c>
      <c r="D533" t="s">
        <v>967</v>
      </c>
      <c r="E533" t="s">
        <v>968</v>
      </c>
      <c r="G533">
        <f t="shared" si="8"/>
        <v>4912.4402639999998</v>
      </c>
      <c r="H533">
        <v>1497.33</v>
      </c>
      <c r="I533">
        <v>0.27</v>
      </c>
      <c r="J533">
        <v>0.42</v>
      </c>
      <c r="K533">
        <v>0.11</v>
      </c>
      <c r="L533">
        <v>0.42</v>
      </c>
      <c r="M533">
        <v>0.23</v>
      </c>
      <c r="N533">
        <v>1.2999999999999999E-2</v>
      </c>
      <c r="O533">
        <v>0</v>
      </c>
      <c r="P533">
        <v>2850</v>
      </c>
      <c r="Q533">
        <v>2810</v>
      </c>
      <c r="AA533" t="s">
        <v>929</v>
      </c>
    </row>
    <row r="534" spans="1:27">
      <c r="A534" t="s">
        <v>60</v>
      </c>
      <c r="B534" t="s">
        <v>59</v>
      </c>
      <c r="C534" t="s">
        <v>437</v>
      </c>
      <c r="D534" t="s">
        <v>967</v>
      </c>
      <c r="E534" t="s">
        <v>968</v>
      </c>
      <c r="G534">
        <f t="shared" si="8"/>
        <v>4913.3260799999998</v>
      </c>
      <c r="H534">
        <v>1497.6</v>
      </c>
      <c r="I534">
        <v>0.21</v>
      </c>
      <c r="J534">
        <v>11.97</v>
      </c>
      <c r="K534">
        <v>2.5099999999999998</v>
      </c>
      <c r="L534">
        <v>1.33</v>
      </c>
      <c r="M534">
        <v>1.34</v>
      </c>
      <c r="N534">
        <v>1.2999999999999999E-2</v>
      </c>
      <c r="O534">
        <v>0</v>
      </c>
      <c r="P534">
        <v>2870</v>
      </c>
      <c r="Q534">
        <v>2830</v>
      </c>
      <c r="AA534" t="s">
        <v>929</v>
      </c>
    </row>
    <row r="535" spans="1:27">
      <c r="A535" t="s">
        <v>60</v>
      </c>
      <c r="B535" t="s">
        <v>59</v>
      </c>
      <c r="C535" t="s">
        <v>437</v>
      </c>
      <c r="D535" t="s">
        <v>967</v>
      </c>
      <c r="E535" t="s">
        <v>968</v>
      </c>
      <c r="G535">
        <f t="shared" si="8"/>
        <v>4914.0478560000001</v>
      </c>
      <c r="H535">
        <v>1497.82</v>
      </c>
      <c r="I535">
        <v>0.21</v>
      </c>
      <c r="J535">
        <v>2.36</v>
      </c>
      <c r="K535">
        <v>0.5</v>
      </c>
      <c r="L535">
        <v>0.66</v>
      </c>
      <c r="M535">
        <v>1.06</v>
      </c>
      <c r="N535">
        <v>1.6E-2</v>
      </c>
      <c r="O535">
        <v>0</v>
      </c>
      <c r="P535">
        <v>2850</v>
      </c>
      <c r="Q535">
        <v>2810</v>
      </c>
      <c r="AA535" t="s">
        <v>1139</v>
      </c>
    </row>
    <row r="536" spans="1:27">
      <c r="A536" t="s">
        <v>60</v>
      </c>
      <c r="B536" t="s">
        <v>59</v>
      </c>
      <c r="C536" t="s">
        <v>437</v>
      </c>
      <c r="D536" t="s">
        <v>746</v>
      </c>
      <c r="E536" t="s">
        <v>34</v>
      </c>
      <c r="G536">
        <f t="shared" si="8"/>
        <v>4914.7368240000005</v>
      </c>
      <c r="H536">
        <v>1498.03</v>
      </c>
      <c r="I536">
        <v>0.43</v>
      </c>
      <c r="AA536" t="s">
        <v>1138</v>
      </c>
    </row>
    <row r="537" spans="1:27">
      <c r="A537" t="s">
        <v>60</v>
      </c>
      <c r="B537" t="s">
        <v>59</v>
      </c>
      <c r="C537" t="s">
        <v>437</v>
      </c>
      <c r="D537" t="s">
        <v>967</v>
      </c>
      <c r="E537" t="s">
        <v>968</v>
      </c>
      <c r="G537">
        <f t="shared" si="8"/>
        <v>4916.1475680000003</v>
      </c>
      <c r="H537">
        <v>1498.46</v>
      </c>
      <c r="I537">
        <v>0.34</v>
      </c>
      <c r="J537">
        <v>2.09</v>
      </c>
      <c r="K537">
        <v>0.71</v>
      </c>
      <c r="L537">
        <v>1.48</v>
      </c>
      <c r="M537">
        <v>0.39</v>
      </c>
      <c r="N537">
        <v>6.0000000000000001E-3</v>
      </c>
      <c r="O537">
        <v>0</v>
      </c>
      <c r="P537">
        <v>2840</v>
      </c>
      <c r="Q537">
        <v>2530</v>
      </c>
      <c r="AA537" t="s">
        <v>929</v>
      </c>
    </row>
    <row r="538" spans="1:27">
      <c r="A538" t="s">
        <v>60</v>
      </c>
      <c r="B538" t="s">
        <v>59</v>
      </c>
      <c r="C538" t="s">
        <v>437</v>
      </c>
      <c r="D538" t="s">
        <v>746</v>
      </c>
      <c r="E538" t="s">
        <v>34</v>
      </c>
      <c r="G538">
        <f t="shared" si="8"/>
        <v>4917.2302319999999</v>
      </c>
      <c r="H538">
        <v>1498.79</v>
      </c>
      <c r="I538">
        <v>3.87</v>
      </c>
      <c r="AA538" t="s">
        <v>1097</v>
      </c>
    </row>
    <row r="539" spans="1:27">
      <c r="A539" t="s">
        <v>60</v>
      </c>
      <c r="B539" t="s">
        <v>59</v>
      </c>
      <c r="C539" t="s">
        <v>437</v>
      </c>
      <c r="D539" t="s">
        <v>967</v>
      </c>
      <c r="E539" t="s">
        <v>968</v>
      </c>
      <c r="G539">
        <f t="shared" si="8"/>
        <v>4929.9269280000008</v>
      </c>
      <c r="H539">
        <v>1502.66</v>
      </c>
      <c r="I539">
        <v>0.3</v>
      </c>
      <c r="J539">
        <v>2.39</v>
      </c>
      <c r="K539">
        <v>0.72</v>
      </c>
      <c r="L539">
        <v>0.1</v>
      </c>
      <c r="M539">
        <v>0.42</v>
      </c>
      <c r="N539">
        <v>4.0000000000000001E-3</v>
      </c>
      <c r="O539">
        <v>0</v>
      </c>
      <c r="P539">
        <v>2780</v>
      </c>
      <c r="Q539">
        <v>2770</v>
      </c>
      <c r="AA539" t="s">
        <v>1139</v>
      </c>
    </row>
    <row r="540" spans="1:27">
      <c r="A540" t="s">
        <v>60</v>
      </c>
      <c r="B540" t="s">
        <v>59</v>
      </c>
      <c r="C540" t="s">
        <v>437</v>
      </c>
      <c r="D540" t="s">
        <v>746</v>
      </c>
      <c r="E540" t="s">
        <v>34</v>
      </c>
      <c r="G540">
        <f t="shared" si="8"/>
        <v>4930.9439760000005</v>
      </c>
      <c r="H540">
        <v>1502.97</v>
      </c>
      <c r="I540">
        <v>2.38</v>
      </c>
      <c r="AA540" t="s">
        <v>1097</v>
      </c>
    </row>
    <row r="541" spans="1:27">
      <c r="A541" t="s">
        <v>60</v>
      </c>
      <c r="B541" t="s">
        <v>59</v>
      </c>
      <c r="C541" t="s">
        <v>437</v>
      </c>
      <c r="D541" t="s">
        <v>967</v>
      </c>
      <c r="E541" t="s">
        <v>968</v>
      </c>
      <c r="G541">
        <f t="shared" si="8"/>
        <v>4938.7522799999997</v>
      </c>
      <c r="H541">
        <v>1505.35</v>
      </c>
      <c r="I541">
        <v>0.37</v>
      </c>
      <c r="J541">
        <v>0.35</v>
      </c>
      <c r="K541">
        <v>0.13</v>
      </c>
      <c r="L541">
        <v>0.3</v>
      </c>
      <c r="N541">
        <v>4.0000000000000001E-3</v>
      </c>
      <c r="O541">
        <v>0</v>
      </c>
      <c r="P541">
        <v>2860</v>
      </c>
      <c r="Q541">
        <v>2850</v>
      </c>
      <c r="AA541" t="s">
        <v>929</v>
      </c>
    </row>
    <row r="542" spans="1:27">
      <c r="A542" t="s">
        <v>60</v>
      </c>
      <c r="B542" t="s">
        <v>59</v>
      </c>
      <c r="C542" t="s">
        <v>437</v>
      </c>
      <c r="D542" t="s">
        <v>746</v>
      </c>
      <c r="E542" t="s">
        <v>34</v>
      </c>
      <c r="G542">
        <f t="shared" si="8"/>
        <v>4939.933368</v>
      </c>
      <c r="H542">
        <v>1505.71</v>
      </c>
      <c r="I542">
        <v>1.43</v>
      </c>
      <c r="AA542" t="s">
        <v>1097</v>
      </c>
    </row>
    <row r="543" spans="1:27">
      <c r="A543" t="s">
        <v>60</v>
      </c>
      <c r="B543" t="s">
        <v>59</v>
      </c>
      <c r="C543" t="s">
        <v>437</v>
      </c>
      <c r="D543" t="s">
        <v>967</v>
      </c>
      <c r="E543" t="s">
        <v>968</v>
      </c>
      <c r="G543">
        <f t="shared" si="8"/>
        <v>4944.6249120000002</v>
      </c>
      <c r="H543">
        <v>1507.14</v>
      </c>
      <c r="I543">
        <v>0.37</v>
      </c>
      <c r="L543">
        <v>0.53</v>
      </c>
      <c r="M543">
        <v>3.9</v>
      </c>
      <c r="N543">
        <v>1.2E-2</v>
      </c>
      <c r="O543">
        <v>0</v>
      </c>
      <c r="P543">
        <v>2700</v>
      </c>
      <c r="Q543">
        <v>2670</v>
      </c>
      <c r="AA543" t="s">
        <v>1139</v>
      </c>
    </row>
    <row r="544" spans="1:27">
      <c r="A544" t="s">
        <v>60</v>
      </c>
      <c r="B544" t="s">
        <v>59</v>
      </c>
      <c r="C544" t="s">
        <v>437</v>
      </c>
      <c r="D544" t="s">
        <v>967</v>
      </c>
      <c r="E544" t="s">
        <v>968</v>
      </c>
      <c r="G544">
        <f t="shared" si="8"/>
        <v>4945.8388080000004</v>
      </c>
      <c r="H544">
        <v>1507.51</v>
      </c>
      <c r="I544">
        <v>0.49</v>
      </c>
      <c r="J544">
        <v>1.1399999999999999</v>
      </c>
      <c r="K544">
        <v>0.56000000000000005</v>
      </c>
      <c r="L544">
        <v>1.1299999999999999</v>
      </c>
      <c r="N544">
        <v>1.4E-2</v>
      </c>
      <c r="O544">
        <v>0.01</v>
      </c>
      <c r="P544">
        <v>2750</v>
      </c>
      <c r="Q544">
        <v>2710</v>
      </c>
      <c r="AA544" t="s">
        <v>1139</v>
      </c>
    </row>
    <row r="545" spans="1:27">
      <c r="A545" s="32" t="s">
        <v>60</v>
      </c>
      <c r="B545" s="32" t="s">
        <v>75</v>
      </c>
      <c r="C545" t="s">
        <v>437</v>
      </c>
      <c r="D545" t="s">
        <v>746</v>
      </c>
      <c r="E545" t="s">
        <v>34</v>
      </c>
      <c r="G545">
        <f t="shared" si="8"/>
        <v>4947.4463999999998</v>
      </c>
      <c r="H545">
        <v>1508</v>
      </c>
      <c r="I545">
        <v>0.46</v>
      </c>
      <c r="AA545" t="s">
        <v>1151</v>
      </c>
    </row>
    <row r="546" spans="1:27">
      <c r="A546" t="s">
        <v>60</v>
      </c>
      <c r="B546" t="s">
        <v>39</v>
      </c>
      <c r="C546" t="s">
        <v>335</v>
      </c>
      <c r="D546" t="s">
        <v>746</v>
      </c>
      <c r="E546" t="s">
        <v>34</v>
      </c>
      <c r="G546">
        <f t="shared" si="8"/>
        <v>4442.9577840000002</v>
      </c>
      <c r="H546">
        <v>1354.23</v>
      </c>
      <c r="I546">
        <v>1.37</v>
      </c>
      <c r="AA546" t="s">
        <v>1138</v>
      </c>
    </row>
    <row r="547" spans="1:27">
      <c r="A547" t="s">
        <v>60</v>
      </c>
      <c r="B547" t="s">
        <v>39</v>
      </c>
      <c r="C547" t="s">
        <v>335</v>
      </c>
      <c r="D547" t="s">
        <v>967</v>
      </c>
      <c r="E547" t="s">
        <v>968</v>
      </c>
      <c r="G547">
        <f t="shared" si="8"/>
        <v>4447.4524799999999</v>
      </c>
      <c r="H547">
        <v>1355.6</v>
      </c>
      <c r="I547">
        <v>0.4</v>
      </c>
      <c r="J547">
        <v>0.03</v>
      </c>
      <c r="K547">
        <v>0.01</v>
      </c>
      <c r="N547">
        <v>4.0000000000000001E-3</v>
      </c>
      <c r="O547">
        <v>0</v>
      </c>
      <c r="P547">
        <v>2690</v>
      </c>
      <c r="Q547">
        <v>2680</v>
      </c>
      <c r="AA547" t="s">
        <v>1152</v>
      </c>
    </row>
    <row r="548" spans="1:27">
      <c r="A548" t="s">
        <v>60</v>
      </c>
      <c r="B548" t="s">
        <v>39</v>
      </c>
      <c r="C548" t="s">
        <v>335</v>
      </c>
      <c r="D548" t="s">
        <v>746</v>
      </c>
      <c r="E548" t="s">
        <v>34</v>
      </c>
      <c r="G548">
        <f t="shared" si="8"/>
        <v>4448.731992</v>
      </c>
      <c r="H548">
        <v>1355.99</v>
      </c>
      <c r="I548">
        <v>0.73</v>
      </c>
      <c r="AA548" t="s">
        <v>1138</v>
      </c>
    </row>
    <row r="549" spans="1:27">
      <c r="A549" t="s">
        <v>60</v>
      </c>
      <c r="B549" t="s">
        <v>39</v>
      </c>
      <c r="C549" t="s">
        <v>335</v>
      </c>
      <c r="D549" t="s">
        <v>967</v>
      </c>
      <c r="E549" t="s">
        <v>968</v>
      </c>
      <c r="G549">
        <f t="shared" si="8"/>
        <v>4451.1597840000004</v>
      </c>
      <c r="H549">
        <v>1356.73</v>
      </c>
      <c r="I549">
        <v>0.37</v>
      </c>
      <c r="J549">
        <v>2.09</v>
      </c>
      <c r="K549">
        <v>0.77</v>
      </c>
      <c r="L549">
        <v>0.01</v>
      </c>
      <c r="N549">
        <v>2E-3</v>
      </c>
      <c r="O549">
        <v>0</v>
      </c>
      <c r="P549">
        <v>2700</v>
      </c>
      <c r="Q549">
        <v>2690</v>
      </c>
      <c r="AA549" t="s">
        <v>1153</v>
      </c>
    </row>
    <row r="550" spans="1:27">
      <c r="A550" t="s">
        <v>60</v>
      </c>
      <c r="B550" t="s">
        <v>39</v>
      </c>
      <c r="C550" t="s">
        <v>335</v>
      </c>
      <c r="D550" t="s">
        <v>746</v>
      </c>
      <c r="E550" t="s">
        <v>34</v>
      </c>
      <c r="G550">
        <f t="shared" si="8"/>
        <v>4452.3408719999998</v>
      </c>
      <c r="H550">
        <v>1357.09</v>
      </c>
      <c r="I550">
        <v>15.12</v>
      </c>
      <c r="AA550" t="s">
        <v>1138</v>
      </c>
    </row>
    <row r="551" spans="1:27">
      <c r="A551" s="32" t="s">
        <v>60</v>
      </c>
      <c r="B551" s="32" t="s">
        <v>47</v>
      </c>
      <c r="C551" t="s">
        <v>335</v>
      </c>
      <c r="D551" t="s">
        <v>1141</v>
      </c>
      <c r="E551" t="s">
        <v>1142</v>
      </c>
      <c r="G551">
        <f t="shared" si="8"/>
        <v>4501.9465680000003</v>
      </c>
      <c r="H551">
        <v>1372.21</v>
      </c>
      <c r="I551">
        <v>0.3</v>
      </c>
      <c r="AA551" t="s">
        <v>970</v>
      </c>
    </row>
    <row r="552" spans="1:27">
      <c r="A552" t="s">
        <v>63</v>
      </c>
      <c r="B552" t="s">
        <v>56</v>
      </c>
      <c r="C552" t="s">
        <v>335</v>
      </c>
      <c r="D552" t="s">
        <v>971</v>
      </c>
      <c r="E552" t="s">
        <v>972</v>
      </c>
      <c r="G552">
        <f t="shared" si="8"/>
        <v>4993.3775999999998</v>
      </c>
      <c r="H552">
        <v>1522</v>
      </c>
      <c r="I552">
        <v>0.35</v>
      </c>
      <c r="J552">
        <v>0.11</v>
      </c>
      <c r="K552">
        <v>0.04</v>
      </c>
      <c r="M552">
        <v>0.01</v>
      </c>
      <c r="N552">
        <v>4.2999999999999997E-2</v>
      </c>
      <c r="O552">
        <v>0.02</v>
      </c>
      <c r="P552">
        <v>2840</v>
      </c>
      <c r="U552">
        <v>0.24199999999999999</v>
      </c>
      <c r="V552">
        <v>0.10100000000000001</v>
      </c>
      <c r="AA552" t="s">
        <v>1154</v>
      </c>
    </row>
    <row r="553" spans="1:27">
      <c r="A553" t="s">
        <v>63</v>
      </c>
      <c r="B553" t="s">
        <v>56</v>
      </c>
      <c r="C553" t="s">
        <v>335</v>
      </c>
      <c r="D553" t="s">
        <v>971</v>
      </c>
      <c r="E553" t="s">
        <v>972</v>
      </c>
      <c r="G553">
        <f t="shared" si="8"/>
        <v>4994.5258800000001</v>
      </c>
      <c r="H553">
        <v>1522.35</v>
      </c>
      <c r="I553">
        <v>0.17</v>
      </c>
      <c r="J553">
        <v>0.05</v>
      </c>
      <c r="K553">
        <v>0.01</v>
      </c>
      <c r="N553">
        <v>3.7999999999999999E-2</v>
      </c>
      <c r="O553">
        <v>0.01</v>
      </c>
      <c r="P553">
        <v>2840</v>
      </c>
      <c r="U553">
        <v>0.32300000000000001</v>
      </c>
      <c r="V553">
        <v>0.20599999999999999</v>
      </c>
      <c r="AA553" t="s">
        <v>1154</v>
      </c>
    </row>
    <row r="554" spans="1:27">
      <c r="A554" t="s">
        <v>63</v>
      </c>
      <c r="B554" t="s">
        <v>56</v>
      </c>
      <c r="C554" t="s">
        <v>335</v>
      </c>
      <c r="D554" t="s">
        <v>971</v>
      </c>
      <c r="E554" t="s">
        <v>972</v>
      </c>
      <c r="G554">
        <f t="shared" si="8"/>
        <v>4995.0836159999999</v>
      </c>
      <c r="H554">
        <v>1522.52</v>
      </c>
      <c r="I554">
        <v>0.23</v>
      </c>
      <c r="J554">
        <v>0.03</v>
      </c>
      <c r="K554">
        <v>0.01</v>
      </c>
      <c r="M554">
        <v>0.02</v>
      </c>
      <c r="N554">
        <v>1.4E-2</v>
      </c>
      <c r="O554">
        <v>0</v>
      </c>
      <c r="P554">
        <v>2840</v>
      </c>
      <c r="U554">
        <v>0.44700000000000001</v>
      </c>
      <c r="V554">
        <v>0.124</v>
      </c>
      <c r="AA554" t="s">
        <v>1155</v>
      </c>
    </row>
    <row r="555" spans="1:27">
      <c r="A555" t="s">
        <v>66</v>
      </c>
      <c r="B555" t="s">
        <v>59</v>
      </c>
      <c r="C555" t="s">
        <v>335</v>
      </c>
      <c r="D555" t="s">
        <v>967</v>
      </c>
      <c r="E555" t="s">
        <v>968</v>
      </c>
      <c r="G555">
        <f t="shared" si="8"/>
        <v>4780.1256000000003</v>
      </c>
      <c r="H555">
        <v>1457</v>
      </c>
      <c r="I555">
        <v>0.14000000000000001</v>
      </c>
      <c r="J555">
        <v>0.81</v>
      </c>
      <c r="K555">
        <v>0.11</v>
      </c>
      <c r="L555">
        <v>0.1</v>
      </c>
      <c r="M555">
        <v>0.06</v>
      </c>
      <c r="N555">
        <v>1.4999999999999999E-2</v>
      </c>
      <c r="O555">
        <v>0</v>
      </c>
      <c r="P555">
        <v>2830</v>
      </c>
      <c r="Q555">
        <v>2790</v>
      </c>
      <c r="U555">
        <v>0.69799999999999995</v>
      </c>
      <c r="V555">
        <v>0.155</v>
      </c>
      <c r="AA555" t="s">
        <v>768</v>
      </c>
    </row>
    <row r="556" spans="1:27">
      <c r="A556" t="s">
        <v>66</v>
      </c>
      <c r="B556" t="s">
        <v>59</v>
      </c>
      <c r="C556" t="s">
        <v>335</v>
      </c>
      <c r="D556" t="s">
        <v>967</v>
      </c>
      <c r="E556" t="s">
        <v>968</v>
      </c>
      <c r="G556">
        <f t="shared" si="8"/>
        <v>4780.5849120000003</v>
      </c>
      <c r="H556">
        <v>1457.14</v>
      </c>
      <c r="I556">
        <v>0.24</v>
      </c>
      <c r="J556">
        <v>21</v>
      </c>
      <c r="K556">
        <v>5.04</v>
      </c>
      <c r="L556">
        <v>9.36</v>
      </c>
      <c r="M556">
        <v>11.3</v>
      </c>
      <c r="N556">
        <v>4.2999999999999997E-2</v>
      </c>
      <c r="O556">
        <v>0.01</v>
      </c>
      <c r="P556">
        <v>2840</v>
      </c>
      <c r="Q556">
        <v>2720</v>
      </c>
      <c r="U556">
        <v>0.26400000000000001</v>
      </c>
      <c r="V556">
        <v>0.106</v>
      </c>
      <c r="AA556" t="s">
        <v>768</v>
      </c>
    </row>
    <row r="557" spans="1:27">
      <c r="A557" t="s">
        <v>66</v>
      </c>
      <c r="B557" t="s">
        <v>59</v>
      </c>
      <c r="C557" t="s">
        <v>335</v>
      </c>
      <c r="D557" t="s">
        <v>967</v>
      </c>
      <c r="E557" t="s">
        <v>968</v>
      </c>
      <c r="G557">
        <f t="shared" si="8"/>
        <v>4781.3723040000004</v>
      </c>
      <c r="H557">
        <v>1457.38</v>
      </c>
      <c r="I557">
        <v>0.32</v>
      </c>
      <c r="J557">
        <v>377</v>
      </c>
      <c r="K557">
        <v>120.64</v>
      </c>
      <c r="L557">
        <v>154</v>
      </c>
      <c r="M557">
        <v>46.5</v>
      </c>
      <c r="N557">
        <v>7.8E-2</v>
      </c>
      <c r="O557">
        <v>0.02</v>
      </c>
      <c r="P557">
        <v>2830</v>
      </c>
      <c r="Q557">
        <v>2610</v>
      </c>
      <c r="U557">
        <v>0.26800000000000002</v>
      </c>
      <c r="V557">
        <v>3.2000000000000001E-2</v>
      </c>
      <c r="AA557" t="s">
        <v>769</v>
      </c>
    </row>
    <row r="558" spans="1:27">
      <c r="A558" t="s">
        <v>66</v>
      </c>
      <c r="B558" t="s">
        <v>59</v>
      </c>
      <c r="C558" t="s">
        <v>335</v>
      </c>
      <c r="D558" t="s">
        <v>967</v>
      </c>
      <c r="E558" t="s">
        <v>968</v>
      </c>
      <c r="G558">
        <f t="shared" si="8"/>
        <v>4782.4221600000001</v>
      </c>
      <c r="H558">
        <v>1457.7</v>
      </c>
      <c r="I558">
        <v>0.42</v>
      </c>
      <c r="J558">
        <v>8.75</v>
      </c>
      <c r="K558">
        <v>3.67</v>
      </c>
      <c r="L558">
        <v>0.69</v>
      </c>
      <c r="M558">
        <v>13.4</v>
      </c>
      <c r="N558">
        <v>1.4999999999999999E-2</v>
      </c>
      <c r="O558">
        <v>0.01</v>
      </c>
      <c r="P558">
        <v>2840</v>
      </c>
      <c r="Q558">
        <v>2800</v>
      </c>
      <c r="U558">
        <v>0.56100000000000005</v>
      </c>
      <c r="V558">
        <v>0.156</v>
      </c>
      <c r="AA558" t="s">
        <v>1156</v>
      </c>
    </row>
    <row r="559" spans="1:27">
      <c r="A559" t="s">
        <v>66</v>
      </c>
      <c r="B559" t="s">
        <v>59</v>
      </c>
      <c r="C559" t="s">
        <v>335</v>
      </c>
      <c r="D559" t="s">
        <v>967</v>
      </c>
      <c r="E559" t="s">
        <v>968</v>
      </c>
      <c r="G559">
        <f t="shared" si="8"/>
        <v>4783.8000959999999</v>
      </c>
      <c r="H559">
        <v>1458.12</v>
      </c>
      <c r="I559">
        <v>0.4</v>
      </c>
      <c r="J559">
        <v>966</v>
      </c>
      <c r="K559">
        <v>386.4</v>
      </c>
      <c r="L559">
        <v>956</v>
      </c>
      <c r="M559">
        <v>30.9</v>
      </c>
      <c r="N559">
        <v>3.6999999999999998E-2</v>
      </c>
      <c r="O559">
        <v>0.01</v>
      </c>
      <c r="P559">
        <v>2820</v>
      </c>
      <c r="Q559">
        <v>2710</v>
      </c>
      <c r="U559">
        <v>0.27700000000000002</v>
      </c>
      <c r="V559">
        <v>9.1999999999999998E-2</v>
      </c>
      <c r="AA559" t="s">
        <v>768</v>
      </c>
    </row>
    <row r="560" spans="1:27">
      <c r="A560" t="s">
        <v>66</v>
      </c>
      <c r="B560" t="s">
        <v>59</v>
      </c>
      <c r="C560" t="s">
        <v>335</v>
      </c>
      <c r="D560" t="s">
        <v>967</v>
      </c>
      <c r="E560" t="s">
        <v>968</v>
      </c>
      <c r="G560">
        <f t="shared" si="8"/>
        <v>4785.1124159999999</v>
      </c>
      <c r="H560">
        <v>1458.52</v>
      </c>
      <c r="I560">
        <v>0.13</v>
      </c>
      <c r="J560">
        <v>4.13</v>
      </c>
      <c r="K560">
        <v>0.54</v>
      </c>
      <c r="L560">
        <v>0.19</v>
      </c>
      <c r="M560">
        <v>0.05</v>
      </c>
      <c r="N560">
        <v>4.9000000000000002E-2</v>
      </c>
      <c r="O560">
        <v>0.01</v>
      </c>
      <c r="P560">
        <v>2840</v>
      </c>
      <c r="Q560">
        <v>2700</v>
      </c>
      <c r="U560">
        <v>0.20899999999999999</v>
      </c>
      <c r="V560">
        <v>4.5999999999999999E-2</v>
      </c>
      <c r="AA560" t="s">
        <v>769</v>
      </c>
    </row>
    <row r="561" spans="1:29">
      <c r="A561" t="s">
        <v>66</v>
      </c>
      <c r="B561" t="s">
        <v>59</v>
      </c>
      <c r="C561" t="s">
        <v>335</v>
      </c>
      <c r="D561" t="s">
        <v>967</v>
      </c>
      <c r="E561" t="s">
        <v>968</v>
      </c>
      <c r="G561">
        <f t="shared" si="8"/>
        <v>4785.5389200000009</v>
      </c>
      <c r="H561">
        <v>1458.65</v>
      </c>
      <c r="I561">
        <v>0.2</v>
      </c>
      <c r="J561">
        <v>75.8</v>
      </c>
      <c r="K561">
        <v>15.16</v>
      </c>
      <c r="L561">
        <v>20.2</v>
      </c>
      <c r="M561">
        <v>15.9</v>
      </c>
      <c r="N561">
        <v>9.1999999999999998E-2</v>
      </c>
      <c r="O561">
        <v>0.02</v>
      </c>
      <c r="P561">
        <v>2840</v>
      </c>
      <c r="Q561">
        <v>2580</v>
      </c>
      <c r="U561">
        <v>0.20599999999999999</v>
      </c>
      <c r="V561">
        <v>2.8000000000000001E-2</v>
      </c>
      <c r="AA561" t="s">
        <v>769</v>
      </c>
    </row>
    <row r="562" spans="1:29">
      <c r="A562" t="s">
        <v>66</v>
      </c>
      <c r="B562" t="s">
        <v>59</v>
      </c>
      <c r="C562" t="s">
        <v>335</v>
      </c>
      <c r="D562" t="s">
        <v>967</v>
      </c>
      <c r="E562" t="s">
        <v>968</v>
      </c>
      <c r="G562">
        <f t="shared" si="8"/>
        <v>4786.1950799999995</v>
      </c>
      <c r="H562">
        <v>1458.85</v>
      </c>
      <c r="I562">
        <v>0.21</v>
      </c>
      <c r="J562">
        <v>166</v>
      </c>
      <c r="K562">
        <v>34.86</v>
      </c>
      <c r="L562">
        <v>142</v>
      </c>
      <c r="M562">
        <v>108</v>
      </c>
      <c r="N562">
        <v>8.1000000000000003E-2</v>
      </c>
      <c r="O562">
        <v>0.02</v>
      </c>
      <c r="P562">
        <v>2840</v>
      </c>
      <c r="Q562">
        <v>2610</v>
      </c>
      <c r="U562">
        <v>0.14899999999999999</v>
      </c>
      <c r="V562">
        <v>2.7E-2</v>
      </c>
      <c r="AA562" t="s">
        <v>769</v>
      </c>
    </row>
    <row r="563" spans="1:29">
      <c r="A563" t="s">
        <v>66</v>
      </c>
      <c r="B563" t="s">
        <v>59</v>
      </c>
      <c r="C563" t="s">
        <v>335</v>
      </c>
      <c r="D563" t="s">
        <v>967</v>
      </c>
      <c r="E563" t="s">
        <v>968</v>
      </c>
      <c r="G563">
        <f t="shared" si="8"/>
        <v>4786.8840479999999</v>
      </c>
      <c r="H563">
        <v>1459.06</v>
      </c>
      <c r="I563">
        <v>0.32</v>
      </c>
      <c r="J563">
        <v>12.4</v>
      </c>
      <c r="K563">
        <v>3.97</v>
      </c>
      <c r="L563">
        <v>12.1</v>
      </c>
      <c r="M563">
        <v>6.48</v>
      </c>
      <c r="N563">
        <v>5.5E-2</v>
      </c>
      <c r="O563">
        <v>0.02</v>
      </c>
      <c r="P563">
        <v>2840</v>
      </c>
      <c r="Q563">
        <v>2690</v>
      </c>
      <c r="U563">
        <v>0.49299999999999999</v>
      </c>
      <c r="V563">
        <v>4.7E-2</v>
      </c>
      <c r="AA563" t="s">
        <v>769</v>
      </c>
    </row>
    <row r="564" spans="1:29">
      <c r="A564" t="s">
        <v>66</v>
      </c>
      <c r="B564" t="s">
        <v>59</v>
      </c>
      <c r="C564" t="s">
        <v>335</v>
      </c>
      <c r="D564" t="s">
        <v>967</v>
      </c>
      <c r="E564" t="s">
        <v>968</v>
      </c>
      <c r="G564">
        <f t="shared" si="8"/>
        <v>4787.9339040000004</v>
      </c>
      <c r="H564">
        <v>1459.38</v>
      </c>
      <c r="I564">
        <v>0.27</v>
      </c>
      <c r="J564">
        <v>112</v>
      </c>
      <c r="K564">
        <v>30.24</v>
      </c>
      <c r="L564">
        <v>109</v>
      </c>
      <c r="M564">
        <v>104</v>
      </c>
      <c r="N564">
        <v>5.3999999999999999E-2</v>
      </c>
      <c r="O564">
        <v>0.01</v>
      </c>
      <c r="P564">
        <v>2840</v>
      </c>
      <c r="Q564">
        <v>2680</v>
      </c>
      <c r="U564">
        <v>0.20799999999999999</v>
      </c>
      <c r="V564">
        <v>4.2000000000000003E-2</v>
      </c>
      <c r="AA564" t="s">
        <v>1102</v>
      </c>
    </row>
    <row r="565" spans="1:29">
      <c r="A565" t="s">
        <v>66</v>
      </c>
      <c r="B565" t="s">
        <v>59</v>
      </c>
      <c r="C565" t="s">
        <v>335</v>
      </c>
      <c r="D565" t="s">
        <v>971</v>
      </c>
      <c r="E565" t="s">
        <v>972</v>
      </c>
      <c r="G565">
        <f t="shared" si="8"/>
        <v>4788.8197200000004</v>
      </c>
      <c r="H565">
        <v>1459.65</v>
      </c>
      <c r="I565">
        <v>0.55000000000000004</v>
      </c>
      <c r="J565">
        <v>1.17</v>
      </c>
      <c r="K565">
        <v>0.64</v>
      </c>
      <c r="N565">
        <v>6.9000000000000006E-2</v>
      </c>
      <c r="O565">
        <v>0.04</v>
      </c>
      <c r="P565">
        <v>2850</v>
      </c>
      <c r="Q565">
        <v>2650</v>
      </c>
      <c r="U565">
        <v>0.28199999999999997</v>
      </c>
      <c r="V565">
        <v>3.3000000000000002E-2</v>
      </c>
      <c r="AA565" t="s">
        <v>1102</v>
      </c>
    </row>
    <row r="566" spans="1:29">
      <c r="A566" t="s">
        <v>66</v>
      </c>
      <c r="B566" t="s">
        <v>59</v>
      </c>
      <c r="C566" t="s">
        <v>335</v>
      </c>
      <c r="D566" t="s">
        <v>971</v>
      </c>
      <c r="E566" t="s">
        <v>972</v>
      </c>
      <c r="G566">
        <f t="shared" si="8"/>
        <v>4790.6241600000003</v>
      </c>
      <c r="H566">
        <v>1460.2</v>
      </c>
      <c r="I566">
        <v>0.3</v>
      </c>
      <c r="J566">
        <v>0.05</v>
      </c>
      <c r="K566">
        <v>0.01</v>
      </c>
      <c r="N566">
        <v>2.9000000000000001E-2</v>
      </c>
      <c r="O566">
        <v>0.01</v>
      </c>
      <c r="P566">
        <v>2850</v>
      </c>
      <c r="Q566">
        <v>2760</v>
      </c>
      <c r="U566">
        <v>0.35799999999999998</v>
      </c>
      <c r="V566">
        <v>0.11899999999999999</v>
      </c>
      <c r="AA566" t="s">
        <v>768</v>
      </c>
    </row>
    <row r="567" spans="1:29">
      <c r="A567" t="s">
        <v>66</v>
      </c>
      <c r="B567" t="s">
        <v>59</v>
      </c>
      <c r="C567" t="s">
        <v>335</v>
      </c>
      <c r="D567" t="s">
        <v>971</v>
      </c>
      <c r="E567" t="s">
        <v>972</v>
      </c>
      <c r="G567">
        <f t="shared" si="8"/>
        <v>4791.6084000000001</v>
      </c>
      <c r="H567">
        <v>1460.5</v>
      </c>
      <c r="I567">
        <v>0.35</v>
      </c>
      <c r="J567">
        <v>5.19</v>
      </c>
      <c r="K567">
        <v>1.82</v>
      </c>
      <c r="N567">
        <v>6.5000000000000002E-2</v>
      </c>
      <c r="O567">
        <v>0.02</v>
      </c>
      <c r="P567">
        <v>2860</v>
      </c>
      <c r="Q567">
        <v>2670</v>
      </c>
      <c r="U567">
        <v>0.28999999999999998</v>
      </c>
      <c r="V567">
        <v>3.9E-2</v>
      </c>
      <c r="AA567" t="s">
        <v>761</v>
      </c>
    </row>
    <row r="568" spans="1:29">
      <c r="A568" t="s">
        <v>66</v>
      </c>
      <c r="B568" t="s">
        <v>59</v>
      </c>
      <c r="C568" t="s">
        <v>335</v>
      </c>
      <c r="D568" t="s">
        <v>967</v>
      </c>
      <c r="E568" t="s">
        <v>968</v>
      </c>
      <c r="G568">
        <f t="shared" si="8"/>
        <v>4792.7566799999995</v>
      </c>
      <c r="H568">
        <v>1460.85</v>
      </c>
      <c r="I568">
        <v>0.35</v>
      </c>
      <c r="J568">
        <v>1.1100000000000001</v>
      </c>
      <c r="K568">
        <v>0.39</v>
      </c>
      <c r="L568">
        <v>0.11</v>
      </c>
      <c r="M568">
        <v>5.13</v>
      </c>
      <c r="N568">
        <v>1.4999999999999999E-2</v>
      </c>
      <c r="O568">
        <v>0.01</v>
      </c>
      <c r="P568">
        <v>2830</v>
      </c>
      <c r="Q568">
        <v>2790</v>
      </c>
      <c r="U568">
        <v>0.7</v>
      </c>
      <c r="V568">
        <v>0.156</v>
      </c>
      <c r="AA568" t="s">
        <v>762</v>
      </c>
    </row>
    <row r="569" spans="1:29">
      <c r="A569" t="s">
        <v>66</v>
      </c>
      <c r="B569" t="s">
        <v>59</v>
      </c>
      <c r="C569" t="s">
        <v>335</v>
      </c>
      <c r="D569" t="s">
        <v>967</v>
      </c>
      <c r="E569" t="s">
        <v>968</v>
      </c>
      <c r="G569">
        <f t="shared" si="8"/>
        <v>4793.9049600000008</v>
      </c>
      <c r="H569">
        <v>1461.2</v>
      </c>
      <c r="I569">
        <v>0.53</v>
      </c>
      <c r="J569">
        <v>0.16</v>
      </c>
      <c r="K569">
        <v>0.08</v>
      </c>
      <c r="L569">
        <v>0.13</v>
      </c>
      <c r="M569">
        <v>0.27</v>
      </c>
      <c r="N569">
        <v>1.4999999999999999E-2</v>
      </c>
      <c r="O569">
        <v>0.01</v>
      </c>
      <c r="P569">
        <v>2840</v>
      </c>
      <c r="Q569">
        <v>2800</v>
      </c>
      <c r="U569">
        <v>0.624</v>
      </c>
      <c r="V569">
        <v>0.156</v>
      </c>
      <c r="AA569" t="s">
        <v>762</v>
      </c>
    </row>
    <row r="570" spans="1:29">
      <c r="A570" s="13" t="s">
        <v>66</v>
      </c>
      <c r="B570" s="13" t="s">
        <v>59</v>
      </c>
      <c r="C570" t="s">
        <v>335</v>
      </c>
      <c r="D570" t="s">
        <v>967</v>
      </c>
      <c r="E570" t="s">
        <v>968</v>
      </c>
      <c r="G570">
        <f t="shared" si="8"/>
        <v>4795.6437839999999</v>
      </c>
      <c r="H570">
        <v>1461.73</v>
      </c>
      <c r="I570">
        <v>0.77</v>
      </c>
      <c r="J570">
        <v>1940</v>
      </c>
      <c r="K570">
        <v>1493.8</v>
      </c>
      <c r="L570">
        <v>1240</v>
      </c>
      <c r="M570">
        <v>1630</v>
      </c>
      <c r="N570">
        <v>8.8999999999999996E-2</v>
      </c>
      <c r="O570">
        <v>7.0000000000000007E-2</v>
      </c>
      <c r="P570">
        <v>2840</v>
      </c>
      <c r="Q570">
        <v>2590</v>
      </c>
      <c r="U570">
        <v>0.11600000000000001</v>
      </c>
      <c r="V570">
        <v>2.5999999999999999E-2</v>
      </c>
      <c r="AA570" t="s">
        <v>761</v>
      </c>
    </row>
    <row r="571" spans="1:29">
      <c r="A571" t="s">
        <v>66</v>
      </c>
      <c r="B571" t="s">
        <v>59</v>
      </c>
      <c r="C571" t="s">
        <v>335</v>
      </c>
      <c r="D571" t="s">
        <v>967</v>
      </c>
      <c r="E571" t="s">
        <v>968</v>
      </c>
      <c r="G571">
        <f t="shared" si="8"/>
        <v>4798.17</v>
      </c>
      <c r="H571">
        <v>1462.5</v>
      </c>
      <c r="I571">
        <v>0.28000000000000003</v>
      </c>
      <c r="J571">
        <v>153</v>
      </c>
      <c r="K571">
        <v>42.84</v>
      </c>
      <c r="L571">
        <v>69.8</v>
      </c>
      <c r="M571">
        <v>19.100000000000001</v>
      </c>
      <c r="N571">
        <v>8.7999999999999995E-2</v>
      </c>
      <c r="O571">
        <v>0.02</v>
      </c>
      <c r="P571">
        <v>2840</v>
      </c>
      <c r="Q571">
        <v>2590</v>
      </c>
      <c r="U571">
        <v>0.19400000000000001</v>
      </c>
      <c r="V571">
        <v>2.5999999999999999E-2</v>
      </c>
      <c r="AA571" t="s">
        <v>761</v>
      </c>
    </row>
    <row r="572" spans="1:29">
      <c r="A572" t="s">
        <v>66</v>
      </c>
      <c r="B572" t="s">
        <v>59</v>
      </c>
      <c r="C572" t="s">
        <v>335</v>
      </c>
      <c r="D572" t="s">
        <v>967</v>
      </c>
      <c r="E572" t="s">
        <v>968</v>
      </c>
      <c r="G572">
        <f t="shared" si="8"/>
        <v>4799.088624</v>
      </c>
      <c r="H572">
        <v>1462.78</v>
      </c>
      <c r="I572">
        <v>0.12</v>
      </c>
      <c r="J572">
        <v>1830</v>
      </c>
      <c r="K572">
        <v>219.6</v>
      </c>
      <c r="L572">
        <v>279</v>
      </c>
      <c r="M572">
        <v>62.7</v>
      </c>
      <c r="N572">
        <v>0.16</v>
      </c>
      <c r="O572">
        <v>0.02</v>
      </c>
      <c r="P572">
        <v>2830</v>
      </c>
      <c r="Q572">
        <v>2380</v>
      </c>
      <c r="U572">
        <v>8.3000000000000004E-2</v>
      </c>
      <c r="V572">
        <v>1.2999999999999999E-2</v>
      </c>
      <c r="AA572" t="s">
        <v>769</v>
      </c>
    </row>
    <row r="573" spans="1:29" s="57" customFormat="1">
      <c r="A573" s="57" t="s">
        <v>66</v>
      </c>
      <c r="B573" s="57" t="s">
        <v>59</v>
      </c>
      <c r="C573" s="57" t="s">
        <v>335</v>
      </c>
      <c r="D573" s="57" t="s">
        <v>967</v>
      </c>
      <c r="E573" s="57" t="s">
        <v>968</v>
      </c>
      <c r="G573" s="57">
        <f t="shared" si="8"/>
        <v>4799.482320000001</v>
      </c>
      <c r="H573" s="57">
        <v>1462.9</v>
      </c>
      <c r="I573" s="57">
        <v>0.45</v>
      </c>
      <c r="J573" s="57">
        <v>3.36</v>
      </c>
      <c r="K573" s="57">
        <v>1.51</v>
      </c>
      <c r="L573" s="57">
        <v>1.83</v>
      </c>
      <c r="M573" s="57">
        <v>0.4</v>
      </c>
      <c r="N573" s="57">
        <v>5.0000000000000001E-3</v>
      </c>
      <c r="O573" s="57">
        <v>0</v>
      </c>
      <c r="P573" s="57">
        <v>2820</v>
      </c>
      <c r="Q573" s="57">
        <v>2810</v>
      </c>
      <c r="U573" s="57">
        <v>0.23400000000000001</v>
      </c>
      <c r="V573" s="57">
        <v>0.46800000000000003</v>
      </c>
      <c r="AA573" s="57" t="s">
        <v>762</v>
      </c>
      <c r="AB573" s="57" t="s">
        <v>764</v>
      </c>
      <c r="AC573" s="149" t="s">
        <v>765</v>
      </c>
    </row>
    <row r="574" spans="1:29">
      <c r="A574" t="s">
        <v>66</v>
      </c>
      <c r="B574" t="s">
        <v>59</v>
      </c>
      <c r="C574" t="s">
        <v>335</v>
      </c>
      <c r="D574" t="s">
        <v>967</v>
      </c>
      <c r="E574" t="s">
        <v>968</v>
      </c>
      <c r="G574">
        <f t="shared" si="8"/>
        <v>4800.9586799999997</v>
      </c>
      <c r="H574">
        <v>1463.35</v>
      </c>
      <c r="I574">
        <v>0.6</v>
      </c>
      <c r="J574">
        <v>3.1</v>
      </c>
      <c r="K574">
        <v>1.86</v>
      </c>
      <c r="L574">
        <v>0.57999999999999996</v>
      </c>
      <c r="M574">
        <v>2.42</v>
      </c>
      <c r="N574">
        <v>5.0000000000000001E-3</v>
      </c>
      <c r="O574">
        <v>0</v>
      </c>
      <c r="P574">
        <v>2830</v>
      </c>
      <c r="Q574">
        <v>2820</v>
      </c>
      <c r="U574">
        <v>0.23599999999999999</v>
      </c>
      <c r="V574">
        <v>0.47199999999999998</v>
      </c>
      <c r="AA574" t="s">
        <v>1157</v>
      </c>
    </row>
    <row r="575" spans="1:29">
      <c r="A575" t="s">
        <v>66</v>
      </c>
      <c r="B575" t="s">
        <v>59</v>
      </c>
      <c r="C575" t="s">
        <v>335</v>
      </c>
      <c r="D575" t="s">
        <v>967</v>
      </c>
      <c r="E575" t="s">
        <v>968</v>
      </c>
      <c r="G575">
        <f t="shared" si="8"/>
        <v>4802.9271600000002</v>
      </c>
      <c r="H575">
        <v>1463.95</v>
      </c>
      <c r="I575">
        <v>0.6</v>
      </c>
      <c r="J575">
        <v>0.77</v>
      </c>
      <c r="K575">
        <v>0.46</v>
      </c>
      <c r="L575">
        <v>0.65</v>
      </c>
      <c r="M575">
        <v>0.49</v>
      </c>
      <c r="N575">
        <v>2.9000000000000001E-2</v>
      </c>
      <c r="O575">
        <v>0.02</v>
      </c>
      <c r="P575">
        <v>2840</v>
      </c>
      <c r="Q575">
        <v>2760</v>
      </c>
      <c r="U575">
        <v>0.35899999999999999</v>
      </c>
      <c r="V575">
        <v>0.08</v>
      </c>
      <c r="AA575" t="s">
        <v>762</v>
      </c>
    </row>
    <row r="576" spans="1:29">
      <c r="A576" t="s">
        <v>66</v>
      </c>
      <c r="B576" t="s">
        <v>59</v>
      </c>
      <c r="C576" t="s">
        <v>335</v>
      </c>
      <c r="D576" t="s">
        <v>967</v>
      </c>
      <c r="E576" t="s">
        <v>968</v>
      </c>
      <c r="G576">
        <f t="shared" si="8"/>
        <v>4804.8956399999997</v>
      </c>
      <c r="H576">
        <v>1464.55</v>
      </c>
      <c r="I576">
        <v>0.18</v>
      </c>
      <c r="J576">
        <v>538</v>
      </c>
      <c r="K576">
        <v>96.84</v>
      </c>
      <c r="L576">
        <v>258</v>
      </c>
      <c r="M576">
        <v>31.4</v>
      </c>
      <c r="N576">
        <v>5.2999999999999999E-2</v>
      </c>
      <c r="O576">
        <v>0.01</v>
      </c>
      <c r="P576">
        <v>2840</v>
      </c>
      <c r="Q576">
        <v>2690</v>
      </c>
      <c r="U576">
        <v>0.29299999999999998</v>
      </c>
      <c r="V576">
        <v>4.4999999999999998E-2</v>
      </c>
      <c r="AA576" t="s">
        <v>769</v>
      </c>
    </row>
    <row r="577" spans="1:29">
      <c r="A577" t="s">
        <v>66</v>
      </c>
      <c r="B577" t="s">
        <v>59</v>
      </c>
      <c r="C577" t="s">
        <v>335</v>
      </c>
      <c r="D577" t="s">
        <v>967</v>
      </c>
      <c r="E577" t="s">
        <v>968</v>
      </c>
      <c r="G577">
        <f t="shared" si="8"/>
        <v>4805.4861840000003</v>
      </c>
      <c r="H577">
        <v>1464.73</v>
      </c>
      <c r="I577">
        <v>0.56999999999999995</v>
      </c>
      <c r="J577">
        <v>6.09</v>
      </c>
      <c r="K577">
        <v>3.47</v>
      </c>
      <c r="L577">
        <v>3.06</v>
      </c>
      <c r="M577">
        <v>68.5</v>
      </c>
      <c r="N577">
        <v>5.6000000000000001E-2</v>
      </c>
      <c r="O577">
        <v>0.03</v>
      </c>
      <c r="P577">
        <v>2830</v>
      </c>
      <c r="Q577">
        <v>2670</v>
      </c>
      <c r="U577">
        <v>0.17899999999999999</v>
      </c>
      <c r="V577">
        <v>0.04</v>
      </c>
      <c r="AA577" t="s">
        <v>761</v>
      </c>
    </row>
    <row r="578" spans="1:29">
      <c r="A578" t="s">
        <v>66</v>
      </c>
      <c r="B578" t="s">
        <v>59</v>
      </c>
      <c r="C578" t="s">
        <v>335</v>
      </c>
      <c r="D578" t="s">
        <v>967</v>
      </c>
      <c r="E578" t="s">
        <v>968</v>
      </c>
      <c r="G578">
        <f t="shared" si="8"/>
        <v>4807.3562400000001</v>
      </c>
      <c r="H578">
        <v>1465.3</v>
      </c>
      <c r="I578">
        <v>0.43</v>
      </c>
      <c r="J578">
        <v>4.82</v>
      </c>
      <c r="K578">
        <v>2.0699999999999998</v>
      </c>
      <c r="L578">
        <v>0.67</v>
      </c>
      <c r="M578">
        <v>5.13</v>
      </c>
      <c r="N578">
        <v>3.3000000000000002E-2</v>
      </c>
      <c r="O578">
        <v>0.01</v>
      </c>
      <c r="P578">
        <v>2830</v>
      </c>
      <c r="Q578">
        <v>2740</v>
      </c>
      <c r="U578">
        <v>0.37</v>
      </c>
      <c r="V578">
        <v>8.2000000000000003E-2</v>
      </c>
      <c r="AA578" t="s">
        <v>1158</v>
      </c>
    </row>
    <row r="579" spans="1:29">
      <c r="A579" t="s">
        <v>66</v>
      </c>
      <c r="B579" t="s">
        <v>59</v>
      </c>
      <c r="C579" t="s">
        <v>335</v>
      </c>
      <c r="D579" t="s">
        <v>967</v>
      </c>
      <c r="E579" t="s">
        <v>968</v>
      </c>
      <c r="G579">
        <f t="shared" ref="G579:G642" si="9">H579*3.2808</f>
        <v>4808.7669839999999</v>
      </c>
      <c r="H579">
        <v>1465.73</v>
      </c>
      <c r="I579">
        <v>0.27</v>
      </c>
      <c r="J579">
        <v>4.01</v>
      </c>
      <c r="K579">
        <v>1.08</v>
      </c>
      <c r="L579">
        <v>3.63</v>
      </c>
      <c r="M579">
        <v>4.71</v>
      </c>
      <c r="N579">
        <v>2.5999999999999999E-2</v>
      </c>
      <c r="O579">
        <v>0.01</v>
      </c>
      <c r="P579">
        <v>2840</v>
      </c>
      <c r="Q579">
        <v>2770</v>
      </c>
      <c r="U579">
        <v>0.40200000000000002</v>
      </c>
      <c r="V579">
        <v>8.8999999999999996E-2</v>
      </c>
      <c r="AA579" t="s">
        <v>762</v>
      </c>
    </row>
    <row r="580" spans="1:29">
      <c r="A580" t="s">
        <v>66</v>
      </c>
      <c r="B580" t="s">
        <v>59</v>
      </c>
      <c r="C580" t="s">
        <v>335</v>
      </c>
      <c r="D580" t="s">
        <v>967</v>
      </c>
      <c r="E580" t="s">
        <v>968</v>
      </c>
      <c r="G580">
        <f t="shared" si="9"/>
        <v>4809.6527999999998</v>
      </c>
      <c r="H580">
        <v>1466</v>
      </c>
      <c r="I580">
        <v>0.43</v>
      </c>
      <c r="J580">
        <v>0.09</v>
      </c>
      <c r="K580">
        <v>0.04</v>
      </c>
      <c r="L580">
        <v>0.04</v>
      </c>
      <c r="M580">
        <v>1.82</v>
      </c>
      <c r="N580">
        <v>1.4E-2</v>
      </c>
      <c r="O580">
        <v>0.01</v>
      </c>
      <c r="P580">
        <v>2830</v>
      </c>
      <c r="Q580">
        <v>2790</v>
      </c>
      <c r="U580">
        <v>0.66500000000000004</v>
      </c>
      <c r="V580">
        <v>0.16600000000000001</v>
      </c>
      <c r="AA580" t="s">
        <v>1159</v>
      </c>
    </row>
    <row r="581" spans="1:29">
      <c r="A581" t="s">
        <v>66</v>
      </c>
      <c r="B581" t="s">
        <v>59</v>
      </c>
      <c r="C581" t="s">
        <v>335</v>
      </c>
      <c r="D581" t="s">
        <v>967</v>
      </c>
      <c r="E581" t="s">
        <v>968</v>
      </c>
      <c r="G581">
        <f t="shared" si="9"/>
        <v>4811.0635440000005</v>
      </c>
      <c r="H581">
        <v>1466.43</v>
      </c>
      <c r="I581">
        <v>0.15</v>
      </c>
      <c r="J581">
        <v>0.04</v>
      </c>
      <c r="K581">
        <v>0.01</v>
      </c>
      <c r="L581">
        <v>0.02</v>
      </c>
      <c r="M581">
        <v>0.01</v>
      </c>
      <c r="N581">
        <v>2.5999999999999999E-2</v>
      </c>
      <c r="O581">
        <v>0</v>
      </c>
      <c r="P581">
        <v>2830</v>
      </c>
      <c r="Q581">
        <v>2750</v>
      </c>
      <c r="U581">
        <v>0.39800000000000002</v>
      </c>
      <c r="V581">
        <v>0.17699999999999999</v>
      </c>
      <c r="AA581" t="s">
        <v>1159</v>
      </c>
    </row>
    <row r="582" spans="1:29">
      <c r="A582" t="s">
        <v>66</v>
      </c>
      <c r="B582" t="s">
        <v>59</v>
      </c>
      <c r="C582" t="s">
        <v>335</v>
      </c>
      <c r="D582" t="s">
        <v>967</v>
      </c>
      <c r="E582" t="s">
        <v>968</v>
      </c>
      <c r="G582">
        <f t="shared" si="9"/>
        <v>4811.5556640000004</v>
      </c>
      <c r="H582">
        <v>1466.58</v>
      </c>
      <c r="I582">
        <v>0.39</v>
      </c>
      <c r="J582">
        <v>0.03</v>
      </c>
      <c r="K582">
        <v>0.01</v>
      </c>
      <c r="L582">
        <v>0.01</v>
      </c>
      <c r="N582">
        <v>5.0000000000000001E-3</v>
      </c>
      <c r="O582">
        <v>0</v>
      </c>
      <c r="P582">
        <v>2830</v>
      </c>
      <c r="Q582">
        <v>2810</v>
      </c>
      <c r="U582">
        <v>0.23499999999999999</v>
      </c>
      <c r="V582">
        <v>0.47</v>
      </c>
      <c r="AA582" t="s">
        <v>762</v>
      </c>
    </row>
    <row r="583" spans="1:29">
      <c r="A583" t="s">
        <v>66</v>
      </c>
      <c r="B583" t="s">
        <v>59</v>
      </c>
      <c r="C583" t="s">
        <v>335</v>
      </c>
      <c r="D583" t="s">
        <v>967</v>
      </c>
      <c r="E583" t="s">
        <v>968</v>
      </c>
      <c r="G583">
        <f t="shared" si="9"/>
        <v>4812.8351760000005</v>
      </c>
      <c r="H583">
        <v>1466.97</v>
      </c>
      <c r="I583">
        <v>0.26</v>
      </c>
      <c r="J583">
        <v>0.06</v>
      </c>
      <c r="K583">
        <v>0.02</v>
      </c>
      <c r="L583">
        <v>0.06</v>
      </c>
      <c r="N583">
        <v>5.0000000000000001E-3</v>
      </c>
      <c r="O583">
        <v>0</v>
      </c>
      <c r="P583">
        <v>2830</v>
      </c>
      <c r="Q583">
        <v>2820</v>
      </c>
      <c r="U583">
        <v>0.188</v>
      </c>
      <c r="V583">
        <v>0.23499999999999999</v>
      </c>
      <c r="AA583" t="s">
        <v>1157</v>
      </c>
    </row>
    <row r="584" spans="1:29">
      <c r="A584" s="13" t="s">
        <v>66</v>
      </c>
      <c r="B584" s="13" t="s">
        <v>59</v>
      </c>
      <c r="C584" t="s">
        <v>335</v>
      </c>
      <c r="D584" t="s">
        <v>967</v>
      </c>
      <c r="E584" t="s">
        <v>968</v>
      </c>
      <c r="G584">
        <f t="shared" si="9"/>
        <v>4813.6881840000005</v>
      </c>
      <c r="H584">
        <v>1467.23</v>
      </c>
      <c r="I584">
        <v>0.15</v>
      </c>
      <c r="J584">
        <v>2.57</v>
      </c>
      <c r="K584">
        <v>0.39</v>
      </c>
      <c r="L584">
        <v>0.36</v>
      </c>
      <c r="M584">
        <v>0.01</v>
      </c>
      <c r="N584">
        <v>3.1E-2</v>
      </c>
      <c r="O584">
        <v>0</v>
      </c>
      <c r="P584">
        <v>2840</v>
      </c>
      <c r="Q584">
        <v>2750</v>
      </c>
      <c r="U584">
        <v>0.33400000000000002</v>
      </c>
      <c r="V584">
        <v>7.3999999999999996E-2</v>
      </c>
      <c r="AA584" t="s">
        <v>768</v>
      </c>
    </row>
    <row r="585" spans="1:29" s="57" customFormat="1">
      <c r="A585" s="57" t="s">
        <v>66</v>
      </c>
      <c r="B585" s="57" t="s">
        <v>59</v>
      </c>
      <c r="C585" s="57" t="s">
        <v>335</v>
      </c>
      <c r="D585" s="57" t="s">
        <v>967</v>
      </c>
      <c r="E585" s="57" t="s">
        <v>968</v>
      </c>
      <c r="G585" s="57">
        <f t="shared" si="9"/>
        <v>4814.1803040000004</v>
      </c>
      <c r="H585" s="57">
        <v>1467.38</v>
      </c>
      <c r="I585" s="57">
        <v>0.46</v>
      </c>
      <c r="J585" s="57">
        <v>18.8</v>
      </c>
      <c r="K585" s="57">
        <v>8.65</v>
      </c>
      <c r="L585" s="57">
        <v>6.99</v>
      </c>
      <c r="M585" s="57">
        <v>0.03</v>
      </c>
      <c r="N585" s="57">
        <v>3.9E-2</v>
      </c>
      <c r="O585" s="57">
        <v>0.02</v>
      </c>
      <c r="P585" s="57">
        <v>2830</v>
      </c>
      <c r="Q585" s="57">
        <v>2720</v>
      </c>
      <c r="U585" s="57">
        <v>0.49299999999999999</v>
      </c>
      <c r="V585" s="57">
        <v>0.11</v>
      </c>
      <c r="AA585" s="57" t="s">
        <v>769</v>
      </c>
      <c r="AB585" s="57" t="s">
        <v>771</v>
      </c>
      <c r="AC585" s="151" t="s">
        <v>772</v>
      </c>
    </row>
    <row r="586" spans="1:29">
      <c r="A586" t="s">
        <v>66</v>
      </c>
      <c r="B586" t="s">
        <v>59</v>
      </c>
      <c r="C586" t="s">
        <v>335</v>
      </c>
      <c r="D586" t="s">
        <v>967</v>
      </c>
      <c r="E586" t="s">
        <v>968</v>
      </c>
      <c r="G586">
        <f t="shared" si="9"/>
        <v>4815.689472</v>
      </c>
      <c r="H586">
        <v>1467.84</v>
      </c>
      <c r="I586">
        <v>0.24</v>
      </c>
      <c r="J586">
        <v>0.21</v>
      </c>
      <c r="K586">
        <v>0.05</v>
      </c>
      <c r="L586">
        <v>0.06</v>
      </c>
      <c r="M586">
        <v>0.02</v>
      </c>
      <c r="N586">
        <v>1.7000000000000001E-2</v>
      </c>
      <c r="O586">
        <v>0</v>
      </c>
      <c r="P586">
        <v>2830</v>
      </c>
      <c r="Q586">
        <v>2790</v>
      </c>
      <c r="U586">
        <v>0.61599999999999999</v>
      </c>
      <c r="V586">
        <v>0.13700000000000001</v>
      </c>
      <c r="AA586" t="s">
        <v>768</v>
      </c>
    </row>
    <row r="587" spans="1:29">
      <c r="A587" t="s">
        <v>66</v>
      </c>
      <c r="B587" t="s">
        <v>59</v>
      </c>
      <c r="C587" t="s">
        <v>335</v>
      </c>
      <c r="D587" t="s">
        <v>967</v>
      </c>
      <c r="E587" t="s">
        <v>968</v>
      </c>
      <c r="G587">
        <f t="shared" si="9"/>
        <v>4816.4768640000002</v>
      </c>
      <c r="H587">
        <v>1468.08</v>
      </c>
      <c r="I587">
        <v>0.25</v>
      </c>
      <c r="J587">
        <v>0.57999999999999996</v>
      </c>
      <c r="K587">
        <v>0.14000000000000001</v>
      </c>
      <c r="L587">
        <v>0.48</v>
      </c>
      <c r="M587">
        <v>0.4</v>
      </c>
      <c r="N587">
        <v>0.02</v>
      </c>
      <c r="O587">
        <v>0.01</v>
      </c>
      <c r="P587">
        <v>2840</v>
      </c>
      <c r="Q587">
        <v>2790</v>
      </c>
      <c r="U587">
        <v>0.52400000000000002</v>
      </c>
      <c r="V587">
        <v>0.11700000000000001</v>
      </c>
      <c r="AA587" t="s">
        <v>762</v>
      </c>
    </row>
    <row r="588" spans="1:29">
      <c r="A588" t="s">
        <v>66</v>
      </c>
      <c r="B588" t="s">
        <v>59</v>
      </c>
      <c r="C588" t="s">
        <v>335</v>
      </c>
      <c r="D588" t="s">
        <v>971</v>
      </c>
      <c r="E588" t="s">
        <v>972</v>
      </c>
      <c r="G588">
        <f t="shared" si="9"/>
        <v>4817.2970640000003</v>
      </c>
      <c r="H588">
        <v>1468.33</v>
      </c>
      <c r="I588">
        <v>0.27</v>
      </c>
      <c r="J588">
        <v>0.03</v>
      </c>
      <c r="K588">
        <v>0.01</v>
      </c>
      <c r="N588">
        <v>3.2000000000000001E-2</v>
      </c>
      <c r="O588">
        <v>0.01</v>
      </c>
      <c r="P588">
        <v>2840</v>
      </c>
      <c r="Q588">
        <v>2750</v>
      </c>
      <c r="U588">
        <v>0.432</v>
      </c>
      <c r="V588">
        <v>7.1999999999999995E-2</v>
      </c>
      <c r="AA588" t="s">
        <v>1111</v>
      </c>
    </row>
    <row r="589" spans="1:29">
      <c r="A589" t="s">
        <v>66</v>
      </c>
      <c r="B589" t="s">
        <v>59</v>
      </c>
      <c r="C589" t="s">
        <v>335</v>
      </c>
      <c r="D589" t="s">
        <v>967</v>
      </c>
      <c r="E589" t="s">
        <v>968</v>
      </c>
      <c r="G589">
        <f t="shared" si="9"/>
        <v>4818.1828800000003</v>
      </c>
      <c r="H589">
        <v>1468.6</v>
      </c>
      <c r="I589">
        <v>0.26</v>
      </c>
      <c r="J589">
        <v>6.92</v>
      </c>
      <c r="K589">
        <v>1.8</v>
      </c>
      <c r="L589">
        <v>6.43</v>
      </c>
      <c r="M589">
        <v>0.05</v>
      </c>
      <c r="N589">
        <v>3.4000000000000002E-2</v>
      </c>
      <c r="O589">
        <v>0.01</v>
      </c>
      <c r="P589">
        <v>2840</v>
      </c>
      <c r="Q589">
        <v>2750</v>
      </c>
      <c r="U589">
        <v>0.46899999999999997</v>
      </c>
      <c r="V589">
        <v>8.5000000000000006E-2</v>
      </c>
      <c r="AA589" t="s">
        <v>768</v>
      </c>
    </row>
    <row r="590" spans="1:29">
      <c r="A590" t="s">
        <v>66</v>
      </c>
      <c r="B590" t="s">
        <v>59</v>
      </c>
      <c r="C590" t="s">
        <v>335</v>
      </c>
      <c r="D590" t="s">
        <v>971</v>
      </c>
      <c r="E590" t="s">
        <v>972</v>
      </c>
      <c r="G590">
        <f t="shared" si="9"/>
        <v>4819.0358880000003</v>
      </c>
      <c r="H590">
        <v>1468.86</v>
      </c>
      <c r="I590">
        <v>0.24</v>
      </c>
      <c r="J590">
        <v>0.06</v>
      </c>
      <c r="K590">
        <v>0.01</v>
      </c>
      <c r="N590">
        <v>4.9000000000000002E-2</v>
      </c>
      <c r="O590">
        <v>0.01</v>
      </c>
      <c r="P590">
        <v>2840</v>
      </c>
      <c r="Q590">
        <v>2710</v>
      </c>
      <c r="U590">
        <v>0.23100000000000001</v>
      </c>
      <c r="V590">
        <v>4.5999999999999999E-2</v>
      </c>
      <c r="AA590" t="s">
        <v>1111</v>
      </c>
    </row>
    <row r="591" spans="1:29">
      <c r="A591" t="s">
        <v>66</v>
      </c>
      <c r="B591" t="s">
        <v>59</v>
      </c>
      <c r="C591" t="s">
        <v>335</v>
      </c>
      <c r="D591" t="s">
        <v>1019</v>
      </c>
      <c r="E591" t="s">
        <v>1020</v>
      </c>
      <c r="G591">
        <f t="shared" si="9"/>
        <v>4819.8232799999996</v>
      </c>
      <c r="H591">
        <v>1469.1</v>
      </c>
      <c r="I591">
        <v>0.9</v>
      </c>
      <c r="AA591" t="s">
        <v>1021</v>
      </c>
    </row>
    <row r="592" spans="1:29">
      <c r="A592" t="s">
        <v>71</v>
      </c>
      <c r="B592" t="s">
        <v>39</v>
      </c>
      <c r="C592" t="s">
        <v>335</v>
      </c>
      <c r="D592" t="s">
        <v>1160</v>
      </c>
      <c r="E592" t="s">
        <v>1161</v>
      </c>
      <c r="G592">
        <f t="shared" si="9"/>
        <v>4786.0310399999998</v>
      </c>
      <c r="H592">
        <v>1458.8</v>
      </c>
      <c r="I592">
        <v>8.1999999999999993</v>
      </c>
      <c r="AA592" t="s">
        <v>368</v>
      </c>
    </row>
    <row r="593" spans="1:29" s="57" customFormat="1">
      <c r="A593" s="57" t="s">
        <v>71</v>
      </c>
      <c r="B593" s="57" t="s">
        <v>39</v>
      </c>
      <c r="C593" s="57" t="s">
        <v>335</v>
      </c>
      <c r="D593" s="57" t="s">
        <v>1019</v>
      </c>
      <c r="E593" s="57" t="s">
        <v>1020</v>
      </c>
      <c r="G593" s="57">
        <f t="shared" si="9"/>
        <v>4812.9336000000003</v>
      </c>
      <c r="H593" s="57">
        <v>1467</v>
      </c>
      <c r="I593" s="57">
        <v>0.8</v>
      </c>
      <c r="AA593" s="57" t="s">
        <v>1021</v>
      </c>
      <c r="AB593" s="57" t="s">
        <v>364</v>
      </c>
      <c r="AC593" s="149" t="s">
        <v>365</v>
      </c>
    </row>
    <row r="594" spans="1:29">
      <c r="A594" s="13" t="s">
        <v>71</v>
      </c>
      <c r="B594" s="13" t="s">
        <v>39</v>
      </c>
      <c r="C594" t="s">
        <v>352</v>
      </c>
      <c r="D594" t="s">
        <v>967</v>
      </c>
      <c r="E594" t="s">
        <v>968</v>
      </c>
      <c r="G594">
        <f t="shared" si="9"/>
        <v>4815.5582400000003</v>
      </c>
      <c r="H594">
        <v>1467.8</v>
      </c>
      <c r="I594">
        <v>0.35</v>
      </c>
      <c r="J594">
        <v>15</v>
      </c>
      <c r="K594">
        <v>5.25</v>
      </c>
      <c r="L594">
        <v>0.01</v>
      </c>
      <c r="M594">
        <v>8.3000000000000007</v>
      </c>
      <c r="N594">
        <v>8.9999999999999993E-3</v>
      </c>
      <c r="O594">
        <v>0</v>
      </c>
      <c r="P594">
        <v>2680</v>
      </c>
      <c r="Q594">
        <v>2660</v>
      </c>
      <c r="U594">
        <v>0.64200000000000002</v>
      </c>
      <c r="AA594" t="s">
        <v>361</v>
      </c>
    </row>
    <row r="595" spans="1:29">
      <c r="A595" t="s">
        <v>71</v>
      </c>
      <c r="B595" t="s">
        <v>39</v>
      </c>
      <c r="C595" t="s">
        <v>352</v>
      </c>
      <c r="D595" t="s">
        <v>1160</v>
      </c>
      <c r="E595" t="s">
        <v>1161</v>
      </c>
      <c r="G595">
        <f t="shared" si="9"/>
        <v>4816.7065200000006</v>
      </c>
      <c r="H595">
        <v>1468.15</v>
      </c>
      <c r="I595">
        <v>0.45</v>
      </c>
      <c r="AA595" t="s">
        <v>368</v>
      </c>
    </row>
    <row r="596" spans="1:29">
      <c r="A596" t="s">
        <v>71</v>
      </c>
      <c r="B596" t="s">
        <v>39</v>
      </c>
      <c r="C596" t="s">
        <v>352</v>
      </c>
      <c r="D596" t="s">
        <v>971</v>
      </c>
      <c r="E596" t="s">
        <v>972</v>
      </c>
      <c r="G596">
        <f t="shared" si="9"/>
        <v>4818.1828800000003</v>
      </c>
      <c r="H596">
        <v>1468.6</v>
      </c>
      <c r="I596">
        <v>0.1</v>
      </c>
      <c r="J596">
        <v>0.03</v>
      </c>
      <c r="K596">
        <v>0</v>
      </c>
      <c r="N596">
        <v>1.7000000000000001E-2</v>
      </c>
      <c r="O596">
        <v>0</v>
      </c>
      <c r="AA596" t="s">
        <v>368</v>
      </c>
    </row>
    <row r="597" spans="1:29">
      <c r="A597" t="s">
        <v>71</v>
      </c>
      <c r="B597" t="s">
        <v>39</v>
      </c>
      <c r="C597" t="s">
        <v>352</v>
      </c>
      <c r="D597" t="s">
        <v>1160</v>
      </c>
      <c r="E597" t="s">
        <v>1161</v>
      </c>
      <c r="G597">
        <f t="shared" si="9"/>
        <v>4818.5109600000005</v>
      </c>
      <c r="H597">
        <v>1468.7</v>
      </c>
      <c r="I597">
        <v>2.1</v>
      </c>
      <c r="AA597" t="s">
        <v>368</v>
      </c>
    </row>
    <row r="598" spans="1:29">
      <c r="A598" t="s">
        <v>71</v>
      </c>
      <c r="B598" t="s">
        <v>39</v>
      </c>
      <c r="C598" t="s">
        <v>352</v>
      </c>
      <c r="D598" t="s">
        <v>967</v>
      </c>
      <c r="E598" t="s">
        <v>968</v>
      </c>
      <c r="G598">
        <f t="shared" si="9"/>
        <v>4825.4006399999998</v>
      </c>
      <c r="H598">
        <v>1470.8</v>
      </c>
      <c r="I598">
        <v>0.15</v>
      </c>
      <c r="J598">
        <v>0.04</v>
      </c>
      <c r="K598">
        <v>0.01</v>
      </c>
      <c r="L598">
        <v>0.04</v>
      </c>
      <c r="M598">
        <v>0.01</v>
      </c>
      <c r="N598">
        <v>6.0000000000000001E-3</v>
      </c>
      <c r="O598">
        <v>0</v>
      </c>
      <c r="P598">
        <v>2700</v>
      </c>
      <c r="Q598">
        <v>2680</v>
      </c>
      <c r="AA598" t="s">
        <v>368</v>
      </c>
    </row>
    <row r="599" spans="1:29" s="57" customFormat="1">
      <c r="A599" s="57" t="s">
        <v>71</v>
      </c>
      <c r="B599" s="57" t="s">
        <v>39</v>
      </c>
      <c r="C599" s="57" t="s">
        <v>352</v>
      </c>
      <c r="D599" s="57" t="s">
        <v>1160</v>
      </c>
      <c r="E599" s="57" t="s">
        <v>1161</v>
      </c>
      <c r="G599" s="57">
        <f t="shared" si="9"/>
        <v>4825.8927600000006</v>
      </c>
      <c r="H599" s="57">
        <v>1470.95</v>
      </c>
      <c r="I599" s="57">
        <v>0.35</v>
      </c>
      <c r="AA599" s="57" t="s">
        <v>368</v>
      </c>
      <c r="AB599" s="57" t="s">
        <v>370</v>
      </c>
      <c r="AC599" s="151" t="s">
        <v>371</v>
      </c>
    </row>
    <row r="600" spans="1:29">
      <c r="A600" t="s">
        <v>71</v>
      </c>
      <c r="B600" t="s">
        <v>39</v>
      </c>
      <c r="C600" t="s">
        <v>352</v>
      </c>
      <c r="D600" t="s">
        <v>967</v>
      </c>
      <c r="E600" t="s">
        <v>968</v>
      </c>
      <c r="G600">
        <f t="shared" si="9"/>
        <v>4827.0410400000001</v>
      </c>
      <c r="H600">
        <v>1471.3</v>
      </c>
      <c r="I600">
        <v>0.2</v>
      </c>
      <c r="J600">
        <v>0.22</v>
      </c>
      <c r="K600">
        <v>0.04</v>
      </c>
      <c r="L600">
        <v>0.03</v>
      </c>
      <c r="M600">
        <v>0.01</v>
      </c>
      <c r="N600">
        <v>1.2999999999999999E-2</v>
      </c>
      <c r="O600">
        <v>0</v>
      </c>
      <c r="P600">
        <v>2700</v>
      </c>
      <c r="Q600">
        <v>2660</v>
      </c>
      <c r="U600">
        <v>0.222</v>
      </c>
      <c r="AA600" t="s">
        <v>1162</v>
      </c>
    </row>
    <row r="601" spans="1:29">
      <c r="A601" t="s">
        <v>71</v>
      </c>
      <c r="B601" t="s">
        <v>39</v>
      </c>
      <c r="C601" t="s">
        <v>352</v>
      </c>
      <c r="D601" t="s">
        <v>1160</v>
      </c>
      <c r="E601" t="s">
        <v>1161</v>
      </c>
      <c r="G601">
        <f t="shared" si="9"/>
        <v>4827.6972000000005</v>
      </c>
      <c r="H601">
        <v>1471.5</v>
      </c>
      <c r="I601">
        <v>0.3</v>
      </c>
      <c r="AA601" t="s">
        <v>368</v>
      </c>
    </row>
    <row r="602" spans="1:29">
      <c r="A602" s="13" t="s">
        <v>71</v>
      </c>
      <c r="B602" s="13" t="s">
        <v>39</v>
      </c>
      <c r="C602" t="s">
        <v>352</v>
      </c>
      <c r="D602" t="s">
        <v>967</v>
      </c>
      <c r="E602" t="s">
        <v>968</v>
      </c>
      <c r="G602">
        <f t="shared" si="9"/>
        <v>4828.6814400000003</v>
      </c>
      <c r="H602">
        <v>1471.8</v>
      </c>
      <c r="I602">
        <v>0.5</v>
      </c>
      <c r="J602">
        <v>0.02</v>
      </c>
      <c r="K602">
        <v>0.01</v>
      </c>
      <c r="N602">
        <v>4.0000000000000001E-3</v>
      </c>
      <c r="O602">
        <v>0</v>
      </c>
      <c r="P602">
        <v>2720</v>
      </c>
      <c r="Q602">
        <v>2710</v>
      </c>
      <c r="AA602" t="s">
        <v>368</v>
      </c>
    </row>
    <row r="603" spans="1:29">
      <c r="A603" t="s">
        <v>71</v>
      </c>
      <c r="B603" t="s">
        <v>39</v>
      </c>
      <c r="C603" t="s">
        <v>352</v>
      </c>
      <c r="D603" t="s">
        <v>967</v>
      </c>
      <c r="E603" t="s">
        <v>968</v>
      </c>
      <c r="G603">
        <f t="shared" si="9"/>
        <v>4830.3218400000005</v>
      </c>
      <c r="H603">
        <v>1472.3</v>
      </c>
      <c r="I603">
        <v>0.3</v>
      </c>
      <c r="J603">
        <v>0.15</v>
      </c>
      <c r="K603">
        <v>0.04</v>
      </c>
      <c r="L603">
        <v>0.03</v>
      </c>
      <c r="M603">
        <v>0.01</v>
      </c>
      <c r="N603">
        <v>1.7999999999999999E-2</v>
      </c>
      <c r="O603">
        <v>0.01</v>
      </c>
      <c r="P603">
        <v>2710</v>
      </c>
      <c r="Q603">
        <v>2660</v>
      </c>
      <c r="V603">
        <v>0.123</v>
      </c>
      <c r="AA603" t="s">
        <v>361</v>
      </c>
    </row>
    <row r="604" spans="1:29">
      <c r="A604" t="s">
        <v>71</v>
      </c>
      <c r="B604" t="s">
        <v>39</v>
      </c>
      <c r="C604" t="s">
        <v>352</v>
      </c>
      <c r="D604" t="s">
        <v>1160</v>
      </c>
      <c r="E604" t="s">
        <v>1161</v>
      </c>
      <c r="G604">
        <f t="shared" si="9"/>
        <v>4831.3060800000003</v>
      </c>
      <c r="H604">
        <v>1472.6</v>
      </c>
      <c r="I604">
        <v>0.3</v>
      </c>
      <c r="AA604" t="s">
        <v>368</v>
      </c>
    </row>
    <row r="605" spans="1:29">
      <c r="A605" t="s">
        <v>71</v>
      </c>
      <c r="B605" t="s">
        <v>39</v>
      </c>
      <c r="C605" t="s">
        <v>352</v>
      </c>
      <c r="D605" t="s">
        <v>967</v>
      </c>
      <c r="E605" t="s">
        <v>968</v>
      </c>
      <c r="G605">
        <f t="shared" si="9"/>
        <v>4832.290320000001</v>
      </c>
      <c r="H605">
        <v>1472.9</v>
      </c>
      <c r="I605">
        <v>0.45</v>
      </c>
      <c r="J605">
        <v>1.7</v>
      </c>
      <c r="K605">
        <v>0.77</v>
      </c>
      <c r="L605">
        <v>0.01</v>
      </c>
      <c r="M605">
        <v>0.01</v>
      </c>
      <c r="N605">
        <v>1.9E-2</v>
      </c>
      <c r="O605">
        <v>0.01</v>
      </c>
      <c r="P605">
        <v>2720</v>
      </c>
      <c r="Q605">
        <v>2670</v>
      </c>
      <c r="U605">
        <v>0</v>
      </c>
      <c r="V605">
        <v>0</v>
      </c>
      <c r="AA605" t="s">
        <v>361</v>
      </c>
    </row>
    <row r="606" spans="1:29">
      <c r="A606" t="s">
        <v>71</v>
      </c>
      <c r="B606" t="s">
        <v>39</v>
      </c>
      <c r="C606" t="s">
        <v>352</v>
      </c>
      <c r="D606" t="s">
        <v>967</v>
      </c>
      <c r="E606" t="s">
        <v>968</v>
      </c>
      <c r="G606">
        <f t="shared" si="9"/>
        <v>4833.7666799999997</v>
      </c>
      <c r="H606">
        <v>1473.35</v>
      </c>
      <c r="I606">
        <v>0.15</v>
      </c>
      <c r="J606">
        <v>14</v>
      </c>
      <c r="K606">
        <v>2.1</v>
      </c>
      <c r="L606">
        <v>0.01</v>
      </c>
      <c r="M606">
        <v>5.7</v>
      </c>
      <c r="N606">
        <v>2.8000000000000001E-2</v>
      </c>
      <c r="O606">
        <v>0</v>
      </c>
      <c r="P606">
        <v>2700</v>
      </c>
      <c r="Q606">
        <v>2620</v>
      </c>
      <c r="U606">
        <v>0.10299999999999999</v>
      </c>
      <c r="V606">
        <v>7.9000000000000001E-2</v>
      </c>
      <c r="AA606" t="s">
        <v>361</v>
      </c>
    </row>
    <row r="607" spans="1:29">
      <c r="A607" t="s">
        <v>71</v>
      </c>
      <c r="B607" t="s">
        <v>39</v>
      </c>
      <c r="C607" t="s">
        <v>352</v>
      </c>
      <c r="D607" t="s">
        <v>967</v>
      </c>
      <c r="E607" t="s">
        <v>968</v>
      </c>
      <c r="G607">
        <f t="shared" si="9"/>
        <v>4834.2588000000005</v>
      </c>
      <c r="H607">
        <v>1473.5</v>
      </c>
      <c r="I607">
        <v>0.15</v>
      </c>
      <c r="J607">
        <v>0.03</v>
      </c>
      <c r="K607">
        <v>0</v>
      </c>
      <c r="L607">
        <v>0.03</v>
      </c>
      <c r="M607">
        <v>0.66</v>
      </c>
      <c r="N607">
        <v>0.02</v>
      </c>
      <c r="O607">
        <v>0</v>
      </c>
      <c r="P607">
        <v>2680</v>
      </c>
      <c r="Q607">
        <v>2620</v>
      </c>
      <c r="AA607" t="s">
        <v>368</v>
      </c>
    </row>
    <row r="608" spans="1:29">
      <c r="A608" t="s">
        <v>71</v>
      </c>
      <c r="B608" t="s">
        <v>39</v>
      </c>
      <c r="C608" t="s">
        <v>352</v>
      </c>
      <c r="D608" t="s">
        <v>1160</v>
      </c>
      <c r="E608" t="s">
        <v>1161</v>
      </c>
      <c r="G608">
        <f t="shared" si="9"/>
        <v>4834.7509200000004</v>
      </c>
      <c r="H608">
        <v>1473.65</v>
      </c>
      <c r="I608">
        <v>0.15</v>
      </c>
      <c r="AA608" t="s">
        <v>368</v>
      </c>
    </row>
    <row r="609" spans="1:44">
      <c r="A609" t="s">
        <v>71</v>
      </c>
      <c r="B609" t="s">
        <v>39</v>
      </c>
      <c r="C609" t="s">
        <v>352</v>
      </c>
      <c r="D609" t="s">
        <v>967</v>
      </c>
      <c r="E609" t="s">
        <v>968</v>
      </c>
      <c r="G609">
        <f t="shared" si="9"/>
        <v>4835.2430400000003</v>
      </c>
      <c r="H609">
        <v>1473.8</v>
      </c>
      <c r="I609">
        <v>0.2</v>
      </c>
      <c r="J609">
        <v>0.03</v>
      </c>
      <c r="K609">
        <v>0.01</v>
      </c>
      <c r="L609">
        <v>0.03</v>
      </c>
      <c r="N609">
        <v>5.0000000000000001E-3</v>
      </c>
      <c r="O609">
        <v>0</v>
      </c>
      <c r="P609">
        <v>2680</v>
      </c>
      <c r="Q609">
        <v>2670</v>
      </c>
      <c r="AA609" t="s">
        <v>368</v>
      </c>
    </row>
    <row r="610" spans="1:44">
      <c r="A610" t="s">
        <v>71</v>
      </c>
      <c r="B610" t="s">
        <v>39</v>
      </c>
      <c r="C610" t="s">
        <v>352</v>
      </c>
      <c r="D610" t="s">
        <v>1160</v>
      </c>
      <c r="E610" t="s">
        <v>1161</v>
      </c>
      <c r="G610">
        <f t="shared" si="9"/>
        <v>4835.8991999999998</v>
      </c>
      <c r="H610">
        <v>1474</v>
      </c>
      <c r="I610">
        <v>3.15</v>
      </c>
      <c r="AA610" t="s">
        <v>368</v>
      </c>
    </row>
    <row r="611" spans="1:44">
      <c r="A611" t="s">
        <v>71</v>
      </c>
      <c r="B611" t="s">
        <v>39</v>
      </c>
      <c r="C611" t="s">
        <v>352</v>
      </c>
      <c r="D611" t="s">
        <v>967</v>
      </c>
      <c r="E611" t="s">
        <v>968</v>
      </c>
      <c r="G611">
        <f t="shared" si="9"/>
        <v>4846.2337200000002</v>
      </c>
      <c r="H611">
        <v>1477.15</v>
      </c>
      <c r="I611">
        <v>0.2</v>
      </c>
      <c r="N611">
        <v>1.4E-2</v>
      </c>
      <c r="O611">
        <v>0</v>
      </c>
      <c r="P611">
        <v>2690</v>
      </c>
      <c r="Q611">
        <v>2650</v>
      </c>
      <c r="V611">
        <v>0.317</v>
      </c>
      <c r="AA611" t="s">
        <v>368</v>
      </c>
    </row>
    <row r="612" spans="1:44">
      <c r="A612" t="s">
        <v>71</v>
      </c>
      <c r="B612" t="s">
        <v>39</v>
      </c>
      <c r="C612" t="s">
        <v>352</v>
      </c>
      <c r="D612" t="s">
        <v>967</v>
      </c>
      <c r="E612" t="s">
        <v>968</v>
      </c>
      <c r="G612">
        <f t="shared" si="9"/>
        <v>4846.8898799999997</v>
      </c>
      <c r="H612">
        <v>1477.35</v>
      </c>
      <c r="I612">
        <v>0.15</v>
      </c>
      <c r="J612">
        <v>0.02</v>
      </c>
      <c r="K612">
        <v>0</v>
      </c>
      <c r="L612">
        <v>0.02</v>
      </c>
      <c r="M612">
        <v>0.01</v>
      </c>
      <c r="N612">
        <v>2.9000000000000001E-2</v>
      </c>
      <c r="O612">
        <v>0</v>
      </c>
      <c r="P612">
        <v>2690</v>
      </c>
      <c r="Q612">
        <v>2620</v>
      </c>
      <c r="U612">
        <v>0</v>
      </c>
      <c r="V612">
        <v>0</v>
      </c>
      <c r="AA612" t="s">
        <v>368</v>
      </c>
    </row>
    <row r="613" spans="1:44">
      <c r="A613" t="s">
        <v>71</v>
      </c>
      <c r="B613" t="s">
        <v>39</v>
      </c>
      <c r="C613" t="s">
        <v>352</v>
      </c>
      <c r="D613" t="s">
        <v>967</v>
      </c>
      <c r="E613" t="s">
        <v>968</v>
      </c>
      <c r="G613">
        <f t="shared" si="9"/>
        <v>4847.3820000000005</v>
      </c>
      <c r="H613">
        <v>1477.5</v>
      </c>
      <c r="I613">
        <v>0.35</v>
      </c>
      <c r="J613">
        <v>0.03</v>
      </c>
      <c r="K613">
        <v>0.01</v>
      </c>
      <c r="L613">
        <v>0.03</v>
      </c>
      <c r="M613">
        <v>0.01</v>
      </c>
      <c r="N613">
        <v>1.9E-2</v>
      </c>
      <c r="O613">
        <v>0.01</v>
      </c>
      <c r="P613">
        <v>2700</v>
      </c>
      <c r="Q613">
        <v>2640</v>
      </c>
      <c r="U613">
        <v>0</v>
      </c>
      <c r="V613">
        <v>0</v>
      </c>
      <c r="AA613" t="s">
        <v>368</v>
      </c>
    </row>
    <row r="614" spans="1:44">
      <c r="A614" t="s">
        <v>71</v>
      </c>
      <c r="B614" t="s">
        <v>39</v>
      </c>
      <c r="C614" t="s">
        <v>352</v>
      </c>
      <c r="D614" t="s">
        <v>1160</v>
      </c>
      <c r="E614" t="s">
        <v>1161</v>
      </c>
      <c r="G614">
        <f t="shared" si="9"/>
        <v>4848.5302799999999</v>
      </c>
      <c r="H614">
        <v>1477.85</v>
      </c>
      <c r="I614">
        <v>1.3</v>
      </c>
      <c r="AA614" t="s">
        <v>368</v>
      </c>
    </row>
    <row r="615" spans="1:44">
      <c r="A615" t="s">
        <v>71</v>
      </c>
      <c r="B615" t="s">
        <v>39</v>
      </c>
      <c r="C615" t="s">
        <v>352</v>
      </c>
      <c r="D615" t="s">
        <v>1019</v>
      </c>
      <c r="E615" t="s">
        <v>1020</v>
      </c>
      <c r="G615">
        <f t="shared" si="9"/>
        <v>4852.7953200000002</v>
      </c>
      <c r="H615">
        <v>1479.15</v>
      </c>
      <c r="I615">
        <v>0.45</v>
      </c>
      <c r="AA615" t="s">
        <v>1021</v>
      </c>
    </row>
    <row r="616" spans="1:44">
      <c r="A616" s="309" t="s">
        <v>73</v>
      </c>
      <c r="B616" s="309" t="s">
        <v>33</v>
      </c>
      <c r="C616" t="s">
        <v>335</v>
      </c>
      <c r="D616" t="s">
        <v>1160</v>
      </c>
      <c r="E616" t="s">
        <v>1161</v>
      </c>
      <c r="G616">
        <f t="shared" si="9"/>
        <v>4888.3919999999998</v>
      </c>
      <c r="H616">
        <v>1490</v>
      </c>
      <c r="I616">
        <v>8</v>
      </c>
      <c r="AA616" t="s">
        <v>210</v>
      </c>
      <c r="AC616" s="312"/>
      <c r="AD616" s="522" t="s">
        <v>1163</v>
      </c>
      <c r="AE616" s="522"/>
      <c r="AF616" s="522"/>
      <c r="AG616" s="522"/>
      <c r="AH616" s="522"/>
      <c r="AI616" s="522"/>
      <c r="AJ616" s="522"/>
      <c r="AK616" s="522"/>
      <c r="AL616" s="522"/>
      <c r="AM616" s="522"/>
      <c r="AN616" s="522"/>
      <c r="AO616" s="522"/>
      <c r="AP616" s="522"/>
      <c r="AQ616" s="312"/>
      <c r="AR616" s="312"/>
    </row>
    <row r="617" spans="1:44" s="57" customFormat="1">
      <c r="A617" s="309" t="s">
        <v>73</v>
      </c>
      <c r="B617" s="309" t="s">
        <v>33</v>
      </c>
      <c r="C617" s="57" t="s">
        <v>335</v>
      </c>
      <c r="D617" s="57" t="s">
        <v>746</v>
      </c>
      <c r="E617" s="57" t="s">
        <v>34</v>
      </c>
      <c r="G617" s="57">
        <f t="shared" si="9"/>
        <v>4914.6383999999998</v>
      </c>
      <c r="H617" s="57">
        <v>1498</v>
      </c>
      <c r="I617" s="57">
        <v>1.05</v>
      </c>
      <c r="AA617" s="57" t="s">
        <v>379</v>
      </c>
      <c r="AB617" s="57" t="s">
        <v>381</v>
      </c>
      <c r="AC617" s="155" t="s">
        <v>382</v>
      </c>
      <c r="AD617" s="522"/>
      <c r="AE617" s="522"/>
      <c r="AF617" s="522"/>
      <c r="AG617" s="522"/>
      <c r="AH617" s="522"/>
      <c r="AI617" s="522"/>
      <c r="AJ617" s="522"/>
      <c r="AK617" s="522"/>
      <c r="AL617" s="522"/>
      <c r="AM617" s="522"/>
      <c r="AN617" s="522"/>
      <c r="AO617" s="522"/>
      <c r="AP617" s="522"/>
      <c r="AQ617" s="312"/>
      <c r="AR617" s="312"/>
    </row>
    <row r="618" spans="1:44">
      <c r="A618" t="s">
        <v>73</v>
      </c>
      <c r="B618" t="s">
        <v>39</v>
      </c>
      <c r="C618" t="s">
        <v>335</v>
      </c>
      <c r="D618" t="s">
        <v>967</v>
      </c>
      <c r="E618" t="s">
        <v>968</v>
      </c>
      <c r="G618">
        <f t="shared" si="9"/>
        <v>4918.0832399999999</v>
      </c>
      <c r="H618">
        <v>1499.05</v>
      </c>
      <c r="I618">
        <v>0.15</v>
      </c>
      <c r="J618">
        <v>0.28999999999999998</v>
      </c>
      <c r="K618">
        <v>0.04</v>
      </c>
      <c r="L618">
        <v>0.23</v>
      </c>
      <c r="M618">
        <v>0.14000000000000001</v>
      </c>
      <c r="N618">
        <v>1.0999999999999999E-2</v>
      </c>
      <c r="O618">
        <v>0</v>
      </c>
      <c r="P618">
        <v>2720</v>
      </c>
      <c r="Q618">
        <v>2690</v>
      </c>
      <c r="U618">
        <v>0</v>
      </c>
      <c r="V618">
        <v>0.20200000000000001</v>
      </c>
      <c r="AA618" t="s">
        <v>1164</v>
      </c>
    </row>
    <row r="619" spans="1:44">
      <c r="A619" t="s">
        <v>73</v>
      </c>
      <c r="B619" t="s">
        <v>39</v>
      </c>
      <c r="C619" t="s">
        <v>335</v>
      </c>
      <c r="D619" t="s">
        <v>746</v>
      </c>
      <c r="E619" t="s">
        <v>34</v>
      </c>
      <c r="G619">
        <f t="shared" si="9"/>
        <v>4918.5753600000007</v>
      </c>
      <c r="H619">
        <v>1499.2</v>
      </c>
      <c r="I619">
        <v>0.7</v>
      </c>
      <c r="AA619" t="s">
        <v>1165</v>
      </c>
    </row>
    <row r="620" spans="1:44">
      <c r="A620" s="13" t="s">
        <v>73</v>
      </c>
      <c r="B620" s="13" t="s">
        <v>39</v>
      </c>
      <c r="C620" t="s">
        <v>335</v>
      </c>
      <c r="D620" t="s">
        <v>967</v>
      </c>
      <c r="E620" t="s">
        <v>968</v>
      </c>
      <c r="G620">
        <f t="shared" si="9"/>
        <v>4920.8719200000005</v>
      </c>
      <c r="H620">
        <v>1499.9</v>
      </c>
      <c r="I620">
        <v>0.2</v>
      </c>
      <c r="J620">
        <v>3.3</v>
      </c>
      <c r="K620">
        <v>0.66</v>
      </c>
      <c r="L620">
        <v>1.4</v>
      </c>
      <c r="M620">
        <v>0.63</v>
      </c>
      <c r="N620">
        <v>1.2999999999999999E-2</v>
      </c>
      <c r="O620">
        <v>0</v>
      </c>
      <c r="P620">
        <v>2700</v>
      </c>
      <c r="Q620">
        <v>2660</v>
      </c>
      <c r="AA620" t="s">
        <v>378</v>
      </c>
    </row>
    <row r="621" spans="1:44">
      <c r="A621" t="s">
        <v>73</v>
      </c>
      <c r="B621" t="s">
        <v>39</v>
      </c>
      <c r="C621" t="s">
        <v>335</v>
      </c>
      <c r="D621" t="s">
        <v>746</v>
      </c>
      <c r="E621" t="s">
        <v>34</v>
      </c>
      <c r="G621">
        <f t="shared" si="9"/>
        <v>4921.52808</v>
      </c>
      <c r="H621">
        <v>1500.1</v>
      </c>
      <c r="I621">
        <v>4.5999999999999996</v>
      </c>
      <c r="AA621" t="s">
        <v>1166</v>
      </c>
    </row>
    <row r="622" spans="1:44">
      <c r="A622" t="s">
        <v>73</v>
      </c>
      <c r="B622" t="s">
        <v>39</v>
      </c>
      <c r="C622" t="s">
        <v>335</v>
      </c>
      <c r="D622" t="s">
        <v>967</v>
      </c>
      <c r="E622" t="s">
        <v>968</v>
      </c>
      <c r="G622">
        <f t="shared" si="9"/>
        <v>4936.6197600000005</v>
      </c>
      <c r="H622">
        <v>1504.7</v>
      </c>
      <c r="I622">
        <v>0.15</v>
      </c>
      <c r="J622">
        <v>1.7</v>
      </c>
      <c r="K622">
        <v>0.26</v>
      </c>
      <c r="L622">
        <v>0.08</v>
      </c>
      <c r="M622">
        <v>0.02</v>
      </c>
      <c r="N622">
        <v>2.1000000000000001E-2</v>
      </c>
      <c r="O622">
        <v>0</v>
      </c>
      <c r="P622">
        <v>2690</v>
      </c>
      <c r="Q622">
        <v>2640</v>
      </c>
      <c r="U622">
        <v>0</v>
      </c>
      <c r="V622">
        <v>0</v>
      </c>
      <c r="AA622" t="s">
        <v>1167</v>
      </c>
    </row>
    <row r="623" spans="1:44">
      <c r="A623" t="s">
        <v>73</v>
      </c>
      <c r="B623" t="s">
        <v>39</v>
      </c>
      <c r="C623" t="s">
        <v>335</v>
      </c>
      <c r="D623" t="s">
        <v>746</v>
      </c>
      <c r="E623" t="s">
        <v>34</v>
      </c>
      <c r="G623">
        <f t="shared" si="9"/>
        <v>4937.1118800000004</v>
      </c>
      <c r="H623">
        <v>1504.85</v>
      </c>
      <c r="I623">
        <v>0.5</v>
      </c>
      <c r="AA623" t="s">
        <v>1168</v>
      </c>
    </row>
    <row r="624" spans="1:44">
      <c r="A624" t="s">
        <v>73</v>
      </c>
      <c r="B624" t="s">
        <v>39</v>
      </c>
      <c r="C624" t="s">
        <v>335</v>
      </c>
      <c r="D624" t="s">
        <v>967</v>
      </c>
      <c r="E624" t="s">
        <v>968</v>
      </c>
      <c r="G624">
        <f t="shared" si="9"/>
        <v>4938.7522799999997</v>
      </c>
      <c r="H624">
        <v>1505.35</v>
      </c>
      <c r="I624">
        <v>0.2</v>
      </c>
      <c r="J624">
        <v>0.03</v>
      </c>
      <c r="K624">
        <v>0.01</v>
      </c>
      <c r="L624">
        <v>0.03</v>
      </c>
      <c r="N624">
        <v>1E-3</v>
      </c>
      <c r="O624">
        <v>0</v>
      </c>
      <c r="P624">
        <v>2710</v>
      </c>
      <c r="Q624">
        <v>2700</v>
      </c>
      <c r="U624">
        <v>0</v>
      </c>
      <c r="AA624" t="s">
        <v>1169</v>
      </c>
    </row>
    <row r="625" spans="1:29">
      <c r="A625" t="s">
        <v>73</v>
      </c>
      <c r="B625" t="s">
        <v>39</v>
      </c>
      <c r="C625" t="s">
        <v>335</v>
      </c>
      <c r="D625" t="s">
        <v>746</v>
      </c>
      <c r="E625" t="s">
        <v>34</v>
      </c>
      <c r="G625">
        <f t="shared" si="9"/>
        <v>4939.4084400000002</v>
      </c>
      <c r="H625">
        <v>1505.55</v>
      </c>
      <c r="I625">
        <v>0.35</v>
      </c>
      <c r="AA625" t="s">
        <v>1170</v>
      </c>
    </row>
    <row r="626" spans="1:29">
      <c r="A626" t="s">
        <v>73</v>
      </c>
      <c r="B626" t="s">
        <v>39</v>
      </c>
      <c r="C626" t="s">
        <v>335</v>
      </c>
      <c r="D626" t="s">
        <v>967</v>
      </c>
      <c r="E626" t="s">
        <v>968</v>
      </c>
      <c r="G626">
        <f t="shared" si="9"/>
        <v>4940.5567200000005</v>
      </c>
      <c r="H626">
        <v>1505.9</v>
      </c>
      <c r="I626">
        <v>0.2</v>
      </c>
      <c r="L626">
        <v>7.0000000000000007E-2</v>
      </c>
      <c r="N626">
        <v>1E-3</v>
      </c>
      <c r="O626">
        <v>0</v>
      </c>
      <c r="P626">
        <v>2690</v>
      </c>
      <c r="Q626">
        <v>2680</v>
      </c>
      <c r="U626">
        <v>0</v>
      </c>
      <c r="V626">
        <v>0</v>
      </c>
      <c r="AA626" t="s">
        <v>1171</v>
      </c>
    </row>
    <row r="627" spans="1:29">
      <c r="A627" t="s">
        <v>73</v>
      </c>
      <c r="B627" t="s">
        <v>39</v>
      </c>
      <c r="C627" t="s">
        <v>335</v>
      </c>
      <c r="D627" t="s">
        <v>746</v>
      </c>
      <c r="E627" t="s">
        <v>34</v>
      </c>
      <c r="G627">
        <f t="shared" si="9"/>
        <v>4941.21288</v>
      </c>
      <c r="H627">
        <v>1506.1</v>
      </c>
      <c r="I627">
        <v>0.2</v>
      </c>
      <c r="AA627" t="s">
        <v>1172</v>
      </c>
    </row>
    <row r="628" spans="1:29">
      <c r="A628" t="s">
        <v>73</v>
      </c>
      <c r="B628" t="s">
        <v>39</v>
      </c>
      <c r="C628" t="s">
        <v>335</v>
      </c>
      <c r="D628" t="s">
        <v>967</v>
      </c>
      <c r="E628" t="s">
        <v>968</v>
      </c>
      <c r="G628">
        <f t="shared" si="9"/>
        <v>4941.8690400000005</v>
      </c>
      <c r="H628">
        <v>1506.3</v>
      </c>
      <c r="I628">
        <v>0.2</v>
      </c>
      <c r="J628">
        <v>0.02</v>
      </c>
      <c r="K628">
        <v>0</v>
      </c>
      <c r="L628">
        <v>0.02</v>
      </c>
      <c r="M628">
        <v>0.01</v>
      </c>
      <c r="N628">
        <v>8.0000000000000002E-3</v>
      </c>
      <c r="O628">
        <v>0</v>
      </c>
      <c r="P628">
        <v>2700</v>
      </c>
      <c r="Q628">
        <v>2680</v>
      </c>
      <c r="AA628" t="s">
        <v>1173</v>
      </c>
    </row>
    <row r="629" spans="1:29">
      <c r="A629" t="s">
        <v>73</v>
      </c>
      <c r="B629" t="s">
        <v>39</v>
      </c>
      <c r="C629" t="s">
        <v>335</v>
      </c>
      <c r="D629" t="s">
        <v>746</v>
      </c>
      <c r="E629" t="s">
        <v>34</v>
      </c>
      <c r="G629">
        <f t="shared" si="9"/>
        <v>4942.5252</v>
      </c>
      <c r="H629">
        <v>1506.5</v>
      </c>
      <c r="I629">
        <v>0.15</v>
      </c>
      <c r="AA629" t="s">
        <v>1170</v>
      </c>
    </row>
    <row r="630" spans="1:29">
      <c r="A630" t="s">
        <v>73</v>
      </c>
      <c r="B630" t="s">
        <v>39</v>
      </c>
      <c r="C630" t="s">
        <v>335</v>
      </c>
      <c r="D630" t="s">
        <v>967</v>
      </c>
      <c r="E630" t="s">
        <v>968</v>
      </c>
      <c r="G630">
        <f t="shared" si="9"/>
        <v>4943.0173200000008</v>
      </c>
      <c r="H630">
        <v>1506.65</v>
      </c>
      <c r="I630">
        <v>0.2</v>
      </c>
      <c r="L630">
        <v>0.38</v>
      </c>
      <c r="N630">
        <v>1.4E-2</v>
      </c>
      <c r="O630">
        <v>0</v>
      </c>
      <c r="P630">
        <v>2700</v>
      </c>
      <c r="Q630">
        <v>2660</v>
      </c>
      <c r="U630">
        <v>0</v>
      </c>
      <c r="V630">
        <v>0</v>
      </c>
      <c r="AA630" t="s">
        <v>1171</v>
      </c>
    </row>
    <row r="631" spans="1:29">
      <c r="A631" t="s">
        <v>73</v>
      </c>
      <c r="B631" t="s">
        <v>39</v>
      </c>
      <c r="C631" t="s">
        <v>335</v>
      </c>
      <c r="D631" t="s">
        <v>746</v>
      </c>
      <c r="E631" t="s">
        <v>34</v>
      </c>
      <c r="G631">
        <f t="shared" si="9"/>
        <v>4943.6734800000004</v>
      </c>
      <c r="H631">
        <v>1506.85</v>
      </c>
      <c r="I631">
        <v>0.15</v>
      </c>
    </row>
    <row r="632" spans="1:29">
      <c r="A632" t="s">
        <v>73</v>
      </c>
      <c r="B632" t="s">
        <v>39</v>
      </c>
      <c r="C632" t="s">
        <v>352</v>
      </c>
      <c r="D632" t="s">
        <v>746</v>
      </c>
      <c r="E632" t="s">
        <v>34</v>
      </c>
      <c r="G632">
        <f t="shared" si="9"/>
        <v>4944.1656000000003</v>
      </c>
      <c r="H632">
        <v>1507</v>
      </c>
      <c r="I632">
        <v>0.25</v>
      </c>
      <c r="AA632" t="s">
        <v>1174</v>
      </c>
    </row>
    <row r="633" spans="1:29">
      <c r="A633" t="s">
        <v>73</v>
      </c>
      <c r="B633" t="s">
        <v>39</v>
      </c>
      <c r="C633" t="s">
        <v>352</v>
      </c>
      <c r="D633" t="s">
        <v>967</v>
      </c>
      <c r="E633" t="s">
        <v>968</v>
      </c>
      <c r="G633">
        <f t="shared" si="9"/>
        <v>4944.9858000000004</v>
      </c>
      <c r="H633">
        <v>1507.25</v>
      </c>
      <c r="I633">
        <v>0.2</v>
      </c>
      <c r="L633">
        <v>0.3</v>
      </c>
      <c r="N633">
        <v>3.1E-2</v>
      </c>
      <c r="O633">
        <v>0.01</v>
      </c>
      <c r="P633">
        <v>2670</v>
      </c>
      <c r="Q633">
        <v>2580</v>
      </c>
      <c r="U633">
        <v>0</v>
      </c>
      <c r="V633">
        <v>0</v>
      </c>
      <c r="AA633" t="s">
        <v>1175</v>
      </c>
    </row>
    <row r="634" spans="1:29">
      <c r="A634" t="s">
        <v>73</v>
      </c>
      <c r="B634" t="s">
        <v>39</v>
      </c>
      <c r="C634" t="s">
        <v>352</v>
      </c>
      <c r="D634" t="s">
        <v>746</v>
      </c>
      <c r="E634" t="s">
        <v>34</v>
      </c>
      <c r="G634">
        <f t="shared" si="9"/>
        <v>4945.6419600000008</v>
      </c>
      <c r="H634">
        <v>1507.45</v>
      </c>
      <c r="I634">
        <v>0.2</v>
      </c>
      <c r="AA634" t="s">
        <v>1176</v>
      </c>
    </row>
    <row r="635" spans="1:29">
      <c r="A635" t="s">
        <v>73</v>
      </c>
      <c r="B635" t="s">
        <v>39</v>
      </c>
      <c r="C635" t="s">
        <v>352</v>
      </c>
      <c r="D635" t="s">
        <v>967</v>
      </c>
      <c r="E635" t="s">
        <v>968</v>
      </c>
      <c r="G635">
        <f t="shared" si="9"/>
        <v>4946.2981200000004</v>
      </c>
      <c r="H635">
        <v>1507.65</v>
      </c>
      <c r="I635">
        <v>0.15</v>
      </c>
      <c r="J635">
        <v>0.1</v>
      </c>
      <c r="K635">
        <v>0.01</v>
      </c>
      <c r="L635">
        <v>0.04</v>
      </c>
      <c r="N635">
        <v>8.9999999999999993E-3</v>
      </c>
      <c r="O635">
        <v>0</v>
      </c>
      <c r="P635">
        <v>2690</v>
      </c>
      <c r="Q635">
        <v>2670</v>
      </c>
      <c r="U635">
        <v>0</v>
      </c>
      <c r="V635">
        <v>0</v>
      </c>
      <c r="AA635" t="s">
        <v>1172</v>
      </c>
    </row>
    <row r="636" spans="1:29">
      <c r="A636" t="s">
        <v>73</v>
      </c>
      <c r="B636" t="s">
        <v>39</v>
      </c>
      <c r="C636" t="s">
        <v>352</v>
      </c>
      <c r="D636" t="s">
        <v>746</v>
      </c>
      <c r="E636" t="s">
        <v>34</v>
      </c>
      <c r="G636">
        <f t="shared" si="9"/>
        <v>4946.7902400000003</v>
      </c>
      <c r="H636">
        <v>1507.8</v>
      </c>
      <c r="I636">
        <v>2.35</v>
      </c>
      <c r="AA636" t="s">
        <v>1177</v>
      </c>
    </row>
    <row r="637" spans="1:29">
      <c r="A637" t="s">
        <v>73</v>
      </c>
      <c r="B637" t="s">
        <v>39</v>
      </c>
      <c r="C637" t="s">
        <v>352</v>
      </c>
      <c r="D637" t="s">
        <v>967</v>
      </c>
      <c r="E637" t="s">
        <v>968</v>
      </c>
      <c r="G637">
        <f t="shared" si="9"/>
        <v>4954.5001200000006</v>
      </c>
      <c r="H637">
        <v>1510.15</v>
      </c>
      <c r="I637">
        <v>0.2</v>
      </c>
      <c r="J637">
        <v>0.19</v>
      </c>
      <c r="K637">
        <v>0.04</v>
      </c>
      <c r="L637">
        <v>0.13</v>
      </c>
      <c r="M637">
        <v>0.03</v>
      </c>
      <c r="N637">
        <v>5.0000000000000001E-3</v>
      </c>
      <c r="O637">
        <v>0</v>
      </c>
      <c r="P637">
        <v>2690</v>
      </c>
      <c r="Q637">
        <v>2680</v>
      </c>
      <c r="U637">
        <v>0</v>
      </c>
      <c r="V637">
        <v>0</v>
      </c>
      <c r="AA637" t="s">
        <v>1178</v>
      </c>
    </row>
    <row r="638" spans="1:29">
      <c r="A638" t="s">
        <v>73</v>
      </c>
      <c r="B638" t="s">
        <v>39</v>
      </c>
      <c r="C638" t="s">
        <v>352</v>
      </c>
      <c r="D638" t="s">
        <v>746</v>
      </c>
      <c r="E638" t="s">
        <v>34</v>
      </c>
      <c r="G638">
        <f t="shared" si="9"/>
        <v>4955.1562800000002</v>
      </c>
      <c r="H638">
        <v>1510.35</v>
      </c>
      <c r="I638">
        <v>0.45</v>
      </c>
      <c r="AA638" t="s">
        <v>1179</v>
      </c>
    </row>
    <row r="639" spans="1:29" s="57" customFormat="1">
      <c r="A639" s="13" t="s">
        <v>73</v>
      </c>
      <c r="B639" s="13" t="s">
        <v>39</v>
      </c>
      <c r="C639" s="57" t="s">
        <v>352</v>
      </c>
      <c r="D639" s="57" t="s">
        <v>967</v>
      </c>
      <c r="E639" s="57" t="s">
        <v>968</v>
      </c>
      <c r="G639" s="57">
        <f t="shared" si="9"/>
        <v>4956.6326399999998</v>
      </c>
      <c r="H639" s="57">
        <v>1510.8</v>
      </c>
      <c r="I639" s="57">
        <v>0.2</v>
      </c>
      <c r="J639" s="57">
        <v>0.09</v>
      </c>
      <c r="K639" s="57">
        <v>0.02</v>
      </c>
      <c r="L639" s="57">
        <v>7.0000000000000007E-2</v>
      </c>
      <c r="M639" s="57">
        <v>0.02</v>
      </c>
      <c r="N639" s="57">
        <v>3.0000000000000001E-3</v>
      </c>
      <c r="O639" s="57">
        <v>0</v>
      </c>
      <c r="P639" s="57">
        <v>2690</v>
      </c>
      <c r="Q639" s="57">
        <v>2680</v>
      </c>
      <c r="U639" s="57">
        <v>0</v>
      </c>
      <c r="AA639" s="57" t="s">
        <v>387</v>
      </c>
      <c r="AB639" s="57" t="str">
        <f>Sampling_2022!W10</f>
        <v>SR-2022-001/G-21-1-4</v>
      </c>
      <c r="AC639" s="151" t="s">
        <v>390</v>
      </c>
    </row>
    <row r="640" spans="1:29">
      <c r="A640" t="s">
        <v>73</v>
      </c>
      <c r="B640" t="s">
        <v>39</v>
      </c>
      <c r="C640" t="s">
        <v>352</v>
      </c>
      <c r="D640" t="s">
        <v>746</v>
      </c>
      <c r="E640" t="s">
        <v>34</v>
      </c>
      <c r="G640">
        <f t="shared" si="9"/>
        <v>4957.2888000000003</v>
      </c>
      <c r="H640">
        <v>1511</v>
      </c>
      <c r="I640">
        <v>1.1499999999999999</v>
      </c>
      <c r="AA640" t="s">
        <v>1180</v>
      </c>
    </row>
    <row r="641" spans="1:30">
      <c r="A641" t="s">
        <v>73</v>
      </c>
      <c r="B641" t="s">
        <v>39</v>
      </c>
      <c r="C641" t="s">
        <v>352</v>
      </c>
      <c r="D641" t="s">
        <v>971</v>
      </c>
      <c r="E641" t="s">
        <v>972</v>
      </c>
      <c r="G641">
        <f t="shared" si="9"/>
        <v>4961.0617200000006</v>
      </c>
      <c r="H641">
        <v>1512.15</v>
      </c>
      <c r="I641">
        <v>0.1</v>
      </c>
      <c r="J641">
        <v>0.13</v>
      </c>
      <c r="K641">
        <v>0.01</v>
      </c>
      <c r="N641">
        <v>2.3E-2</v>
      </c>
      <c r="O641">
        <v>0</v>
      </c>
      <c r="P641">
        <v>2700</v>
      </c>
      <c r="Q641">
        <v>2630</v>
      </c>
      <c r="V641">
        <v>9.7000000000000003E-2</v>
      </c>
      <c r="AA641" t="s">
        <v>1181</v>
      </c>
    </row>
    <row r="642" spans="1:30">
      <c r="A642" t="s">
        <v>73</v>
      </c>
      <c r="B642" t="s">
        <v>39</v>
      </c>
      <c r="C642" t="s">
        <v>352</v>
      </c>
      <c r="D642" t="s">
        <v>967</v>
      </c>
      <c r="E642" t="s">
        <v>968</v>
      </c>
      <c r="G642">
        <f t="shared" si="9"/>
        <v>4961.3897999999999</v>
      </c>
      <c r="H642">
        <v>1512.25</v>
      </c>
      <c r="I642">
        <v>0.15</v>
      </c>
      <c r="J642">
        <v>0.22</v>
      </c>
      <c r="K642">
        <v>0.03</v>
      </c>
      <c r="L642">
        <v>0.05</v>
      </c>
      <c r="M642">
        <v>0.02</v>
      </c>
      <c r="N642">
        <v>1.2E-2</v>
      </c>
      <c r="O642">
        <v>0</v>
      </c>
      <c r="P642">
        <v>2690</v>
      </c>
      <c r="Q642">
        <v>2650</v>
      </c>
      <c r="U642">
        <v>0.24099999999999999</v>
      </c>
      <c r="V642">
        <v>0.27800000000000002</v>
      </c>
      <c r="AA642" t="s">
        <v>1182</v>
      </c>
    </row>
    <row r="643" spans="1:30">
      <c r="A643" t="s">
        <v>73</v>
      </c>
      <c r="B643" t="s">
        <v>39</v>
      </c>
      <c r="C643" t="s">
        <v>352</v>
      </c>
      <c r="D643" t="s">
        <v>967</v>
      </c>
      <c r="E643" t="s">
        <v>968</v>
      </c>
      <c r="G643">
        <f t="shared" ref="G643:G706" si="10">H643*3.2808</f>
        <v>4961.8819200000007</v>
      </c>
      <c r="H643">
        <v>1512.4</v>
      </c>
      <c r="I643">
        <v>0.15</v>
      </c>
      <c r="J643">
        <v>0.09</v>
      </c>
      <c r="K643">
        <v>0.01</v>
      </c>
      <c r="L643">
        <v>0.08</v>
      </c>
      <c r="N643">
        <v>7.0000000000000001E-3</v>
      </c>
      <c r="O643">
        <v>0</v>
      </c>
      <c r="P643">
        <v>2690</v>
      </c>
      <c r="Q643">
        <v>2670</v>
      </c>
      <c r="U643">
        <v>0</v>
      </c>
      <c r="AA643" t="s">
        <v>1183</v>
      </c>
    </row>
    <row r="644" spans="1:30">
      <c r="A644" t="s">
        <v>73</v>
      </c>
      <c r="B644" t="s">
        <v>39</v>
      </c>
      <c r="C644" t="s">
        <v>352</v>
      </c>
      <c r="D644" t="s">
        <v>746</v>
      </c>
      <c r="E644" t="s">
        <v>34</v>
      </c>
      <c r="G644">
        <f t="shared" si="10"/>
        <v>4962.3740399999997</v>
      </c>
      <c r="H644">
        <v>1512.55</v>
      </c>
      <c r="I644">
        <v>3.2</v>
      </c>
      <c r="AA644" t="s">
        <v>1184</v>
      </c>
    </row>
    <row r="645" spans="1:30">
      <c r="A645" t="s">
        <v>73</v>
      </c>
      <c r="B645" t="s">
        <v>39</v>
      </c>
      <c r="C645" t="s">
        <v>352</v>
      </c>
      <c r="D645" t="s">
        <v>967</v>
      </c>
      <c r="E645" t="s">
        <v>968</v>
      </c>
      <c r="G645">
        <f t="shared" si="10"/>
        <v>4972.8726000000006</v>
      </c>
      <c r="H645">
        <v>1515.75</v>
      </c>
      <c r="I645">
        <v>0.15</v>
      </c>
      <c r="J645">
        <v>0.17</v>
      </c>
      <c r="K645">
        <v>0.03</v>
      </c>
      <c r="L645">
        <v>0.15</v>
      </c>
      <c r="N645">
        <v>1.4E-2</v>
      </c>
      <c r="O645">
        <v>0</v>
      </c>
      <c r="P645">
        <v>2690</v>
      </c>
      <c r="Q645">
        <v>2660</v>
      </c>
      <c r="U645">
        <v>0</v>
      </c>
      <c r="V645">
        <v>0</v>
      </c>
      <c r="AA645" t="s">
        <v>1185</v>
      </c>
    </row>
    <row r="646" spans="1:30">
      <c r="A646" t="s">
        <v>73</v>
      </c>
      <c r="B646" t="s">
        <v>39</v>
      </c>
      <c r="C646" t="s">
        <v>352</v>
      </c>
      <c r="D646" t="s">
        <v>967</v>
      </c>
      <c r="E646" t="s">
        <v>968</v>
      </c>
      <c r="G646">
        <f t="shared" si="10"/>
        <v>4973.3647200000005</v>
      </c>
      <c r="H646">
        <v>1515.9</v>
      </c>
      <c r="I646">
        <v>0.1</v>
      </c>
      <c r="J646">
        <v>0.1</v>
      </c>
      <c r="K646">
        <v>0.01</v>
      </c>
      <c r="L646">
        <v>0.06</v>
      </c>
      <c r="M646">
        <v>0.01</v>
      </c>
      <c r="N646">
        <v>2.7E-2</v>
      </c>
      <c r="O646">
        <v>0</v>
      </c>
      <c r="P646">
        <v>2680</v>
      </c>
      <c r="Q646">
        <v>2600</v>
      </c>
      <c r="U646">
        <v>0.214</v>
      </c>
      <c r="AA646" t="s">
        <v>1186</v>
      </c>
    </row>
    <row r="647" spans="1:30" s="17" customFormat="1" ht="15" customHeight="1">
      <c r="A647" s="17" t="s">
        <v>78</v>
      </c>
      <c r="B647" s="17" t="s">
        <v>19</v>
      </c>
      <c r="C647" s="17" t="s">
        <v>530</v>
      </c>
      <c r="D647" s="17" t="s">
        <v>967</v>
      </c>
      <c r="E647" s="17" t="s">
        <v>968</v>
      </c>
      <c r="G647">
        <f t="shared" si="10"/>
        <v>1049.856</v>
      </c>
      <c r="H647" s="17">
        <v>320</v>
      </c>
      <c r="I647" s="17">
        <v>10.64</v>
      </c>
      <c r="K647"/>
      <c r="AA647" s="17" t="s">
        <v>198</v>
      </c>
      <c r="AC647" s="336" t="s">
        <v>899</v>
      </c>
      <c r="AD647" s="17" t="str">
        <f>Sampling_2022!AB100</f>
        <v>Wasn't consolidated sedimentary rocks. Wasn't hard, very fragile. Very argillaceous with some detritic polygenic rounded rocks clast. Looked like glacial till or drilling mud. 5 persons agreed it wasn't the Banff formation.</v>
      </c>
    </row>
    <row r="648" spans="1:30" s="17" customFormat="1">
      <c r="A648" s="17" t="s">
        <v>78</v>
      </c>
      <c r="B648" s="17" t="s">
        <v>19</v>
      </c>
      <c r="C648" s="17" t="s">
        <v>530</v>
      </c>
      <c r="D648" s="17" t="s">
        <v>967</v>
      </c>
      <c r="E648" s="17" t="s">
        <v>968</v>
      </c>
      <c r="G648">
        <f t="shared" si="10"/>
        <v>1084.7637119999999</v>
      </c>
      <c r="H648" s="17">
        <v>330.64</v>
      </c>
      <c r="I648" s="17">
        <v>0.17</v>
      </c>
      <c r="K648"/>
      <c r="N648" s="17">
        <v>0.28699999999999998</v>
      </c>
      <c r="O648" s="17">
        <v>0.05</v>
      </c>
      <c r="P648" s="17">
        <v>2645</v>
      </c>
      <c r="AA648" s="17" t="s">
        <v>901</v>
      </c>
      <c r="AC648" s="336" t="s">
        <v>899</v>
      </c>
      <c r="AD648" s="17" t="str">
        <f>AD647</f>
        <v>Wasn't consolidated sedimentary rocks. Wasn't hard, very fragile. Very argillaceous with some detritic polygenic rounded rocks clast. Looked like glacial till or drilling mud. 5 persons agreed it wasn't the Banff formation.</v>
      </c>
    </row>
    <row r="649" spans="1:30">
      <c r="A649" t="s">
        <v>78</v>
      </c>
      <c r="B649" t="s">
        <v>19</v>
      </c>
      <c r="C649" t="s">
        <v>530</v>
      </c>
      <c r="D649" t="s">
        <v>967</v>
      </c>
      <c r="E649" t="s">
        <v>968</v>
      </c>
      <c r="G649">
        <f t="shared" si="10"/>
        <v>1085.3214480000001</v>
      </c>
      <c r="H649">
        <v>330.81</v>
      </c>
      <c r="I649">
        <v>2.39</v>
      </c>
      <c r="AA649" t="s">
        <v>1187</v>
      </c>
    </row>
    <row r="650" spans="1:30">
      <c r="A650" t="s">
        <v>78</v>
      </c>
      <c r="B650" t="s">
        <v>19</v>
      </c>
      <c r="C650" t="s">
        <v>530</v>
      </c>
      <c r="D650" t="s">
        <v>967</v>
      </c>
      <c r="E650" t="s">
        <v>968</v>
      </c>
      <c r="G650">
        <f t="shared" si="10"/>
        <v>1093.16256</v>
      </c>
      <c r="H650">
        <v>333.2</v>
      </c>
      <c r="I650">
        <v>0.45</v>
      </c>
      <c r="AA650" t="s">
        <v>198</v>
      </c>
    </row>
    <row r="651" spans="1:30">
      <c r="A651" t="s">
        <v>78</v>
      </c>
      <c r="B651" t="s">
        <v>19</v>
      </c>
      <c r="C651" t="s">
        <v>530</v>
      </c>
      <c r="D651" t="s">
        <v>967</v>
      </c>
      <c r="E651" t="s">
        <v>968</v>
      </c>
      <c r="G651">
        <f t="shared" si="10"/>
        <v>1094.6389199999999</v>
      </c>
      <c r="H651">
        <v>333.65</v>
      </c>
      <c r="I651">
        <v>1.85</v>
      </c>
      <c r="AA651" t="s">
        <v>1187</v>
      </c>
    </row>
    <row r="652" spans="1:30">
      <c r="A652" t="s">
        <v>78</v>
      </c>
      <c r="B652" t="s">
        <v>19</v>
      </c>
      <c r="C652" t="s">
        <v>530</v>
      </c>
      <c r="D652" t="s">
        <v>967</v>
      </c>
      <c r="E652" t="s">
        <v>968</v>
      </c>
      <c r="G652">
        <f t="shared" si="10"/>
        <v>1100.7084</v>
      </c>
      <c r="H652">
        <v>335.5</v>
      </c>
      <c r="I652">
        <v>0.15</v>
      </c>
      <c r="N652">
        <v>0.33500000000000002</v>
      </c>
      <c r="O652">
        <v>0.05</v>
      </c>
      <c r="P652">
        <v>2646</v>
      </c>
      <c r="AA652" t="s">
        <v>901</v>
      </c>
    </row>
    <row r="653" spans="1:30" s="17" customFormat="1" ht="15" customHeight="1">
      <c r="A653" s="17" t="s">
        <v>78</v>
      </c>
      <c r="B653" s="17" t="s">
        <v>19</v>
      </c>
      <c r="C653" s="17" t="s">
        <v>530</v>
      </c>
      <c r="D653" s="17" t="s">
        <v>967</v>
      </c>
      <c r="E653" s="17" t="s">
        <v>968</v>
      </c>
      <c r="G653">
        <f t="shared" si="10"/>
        <v>1101.2005199999999</v>
      </c>
      <c r="H653" s="17">
        <v>335.65</v>
      </c>
      <c r="I653" s="17">
        <v>0.23</v>
      </c>
      <c r="K653"/>
      <c r="N653" s="17">
        <v>0.318</v>
      </c>
      <c r="O653" s="17">
        <v>7.0000000000000007E-2</v>
      </c>
      <c r="P653" s="17">
        <v>2659</v>
      </c>
      <c r="AA653" s="17" t="s">
        <v>901</v>
      </c>
      <c r="AC653" s="336" t="s">
        <v>899</v>
      </c>
      <c r="AD653" s="17" t="str">
        <f>AD647</f>
        <v>Wasn't consolidated sedimentary rocks. Wasn't hard, very fragile. Very argillaceous with some detritic polygenic rounded rocks clast. Looked like glacial till or drilling mud. 5 persons agreed it wasn't the Banff formation.</v>
      </c>
    </row>
    <row r="654" spans="1:30">
      <c r="A654" t="s">
        <v>78</v>
      </c>
      <c r="B654" t="s">
        <v>19</v>
      </c>
      <c r="C654" t="s">
        <v>530</v>
      </c>
      <c r="D654" t="s">
        <v>967</v>
      </c>
      <c r="E654" t="s">
        <v>968</v>
      </c>
      <c r="G654">
        <f t="shared" si="10"/>
        <v>1101.9551040000001</v>
      </c>
      <c r="H654">
        <v>335.88</v>
      </c>
      <c r="I654">
        <v>1.62</v>
      </c>
      <c r="AA654" t="s">
        <v>1187</v>
      </c>
    </row>
    <row r="655" spans="1:30" s="17" customFormat="1">
      <c r="A655" s="17" t="s">
        <v>78</v>
      </c>
      <c r="B655" s="17" t="s">
        <v>19</v>
      </c>
      <c r="C655" s="17" t="s">
        <v>530</v>
      </c>
      <c r="D655" s="17" t="s">
        <v>967</v>
      </c>
      <c r="E655" s="17" t="s">
        <v>968</v>
      </c>
      <c r="G655">
        <f t="shared" si="10"/>
        <v>1107.27</v>
      </c>
      <c r="H655" s="17">
        <v>337.5</v>
      </c>
      <c r="I655" s="17">
        <v>23.2</v>
      </c>
      <c r="K655"/>
      <c r="AA655" s="17" t="s">
        <v>198</v>
      </c>
      <c r="AC655" s="336" t="s">
        <v>899</v>
      </c>
      <c r="AD655" s="17" t="str">
        <f>AD647</f>
        <v>Wasn't consolidated sedimentary rocks. Wasn't hard, very fragile. Very argillaceous with some detritic polygenic rounded rocks clast. Looked like glacial till or drilling mud. 5 persons agreed it wasn't the Banff formation.</v>
      </c>
    </row>
    <row r="656" spans="1:30" s="57" customFormat="1">
      <c r="A656" s="57" t="s">
        <v>80</v>
      </c>
      <c r="B656" s="57" t="s">
        <v>39</v>
      </c>
      <c r="C656" s="57" t="s">
        <v>335</v>
      </c>
      <c r="D656" s="57" t="s">
        <v>1160</v>
      </c>
      <c r="E656" s="57" t="s">
        <v>1161</v>
      </c>
      <c r="G656" s="57">
        <f t="shared" si="10"/>
        <v>4967.1311999999998</v>
      </c>
      <c r="H656" s="57">
        <v>1514</v>
      </c>
      <c r="I656" s="57">
        <v>0.55000000000000004</v>
      </c>
      <c r="AA656" s="57" t="s">
        <v>397</v>
      </c>
      <c r="AB656" s="57" t="s">
        <v>1188</v>
      </c>
      <c r="AC656" s="149" t="s">
        <v>400</v>
      </c>
    </row>
    <row r="657" spans="1:29">
      <c r="A657" s="13" t="s">
        <v>80</v>
      </c>
      <c r="B657" s="13" t="s">
        <v>39</v>
      </c>
      <c r="C657" t="s">
        <v>335</v>
      </c>
      <c r="D657" t="s">
        <v>967</v>
      </c>
      <c r="E657" t="s">
        <v>968</v>
      </c>
      <c r="G657">
        <f t="shared" si="10"/>
        <v>4968.9356399999997</v>
      </c>
      <c r="H657">
        <v>1514.55</v>
      </c>
      <c r="I657">
        <v>0.75</v>
      </c>
      <c r="J657">
        <v>0.02</v>
      </c>
      <c r="K657">
        <v>0.01</v>
      </c>
      <c r="L657">
        <v>0.02</v>
      </c>
      <c r="M657">
        <v>0.01</v>
      </c>
      <c r="N657">
        <v>2.1999999999999999E-2</v>
      </c>
      <c r="O657">
        <v>0.02</v>
      </c>
      <c r="P657">
        <v>2720</v>
      </c>
      <c r="Q657">
        <v>2660</v>
      </c>
      <c r="U657">
        <v>0</v>
      </c>
      <c r="V657">
        <v>0</v>
      </c>
      <c r="AA657" t="s">
        <v>396</v>
      </c>
    </row>
    <row r="658" spans="1:29">
      <c r="A658" t="s">
        <v>80</v>
      </c>
      <c r="B658" t="s">
        <v>39</v>
      </c>
      <c r="C658" t="s">
        <v>335</v>
      </c>
      <c r="D658" t="s">
        <v>967</v>
      </c>
      <c r="E658" t="s">
        <v>968</v>
      </c>
      <c r="G658">
        <f t="shared" si="10"/>
        <v>4971.39624</v>
      </c>
      <c r="H658">
        <v>1515.3</v>
      </c>
      <c r="I658">
        <v>0.45</v>
      </c>
      <c r="J658">
        <v>0.01</v>
      </c>
      <c r="K658">
        <v>0</v>
      </c>
      <c r="L658">
        <v>0.01</v>
      </c>
      <c r="N658">
        <v>4.0000000000000001E-3</v>
      </c>
      <c r="O658">
        <v>0</v>
      </c>
      <c r="P658">
        <v>2720</v>
      </c>
      <c r="Q658">
        <v>2710</v>
      </c>
      <c r="U658">
        <v>0</v>
      </c>
      <c r="V658">
        <v>0</v>
      </c>
      <c r="AA658" t="s">
        <v>396</v>
      </c>
    </row>
    <row r="659" spans="1:29">
      <c r="A659" t="s">
        <v>80</v>
      </c>
      <c r="B659" t="s">
        <v>39</v>
      </c>
      <c r="C659" t="s">
        <v>335</v>
      </c>
      <c r="D659" t="s">
        <v>1160</v>
      </c>
      <c r="E659" t="s">
        <v>1161</v>
      </c>
      <c r="G659">
        <f t="shared" si="10"/>
        <v>4972.8726000000006</v>
      </c>
      <c r="H659">
        <v>1515.75</v>
      </c>
      <c r="I659">
        <v>10.55</v>
      </c>
      <c r="AA659" t="s">
        <v>397</v>
      </c>
    </row>
    <row r="660" spans="1:29">
      <c r="A660" t="s">
        <v>80</v>
      </c>
      <c r="B660" t="s">
        <v>39</v>
      </c>
      <c r="C660" t="s">
        <v>335</v>
      </c>
      <c r="D660" t="s">
        <v>967</v>
      </c>
      <c r="E660" t="s">
        <v>968</v>
      </c>
      <c r="G660">
        <f t="shared" si="10"/>
        <v>5007.4850400000005</v>
      </c>
      <c r="H660">
        <v>1526.3</v>
      </c>
      <c r="I660">
        <v>0.15</v>
      </c>
      <c r="J660">
        <v>0.03</v>
      </c>
      <c r="K660">
        <v>0</v>
      </c>
      <c r="L660">
        <v>0.03</v>
      </c>
      <c r="N660">
        <v>0.05</v>
      </c>
      <c r="O660">
        <v>0.01</v>
      </c>
      <c r="P660">
        <v>2720</v>
      </c>
      <c r="Q660">
        <v>2580</v>
      </c>
      <c r="U660">
        <v>5.8000000000000003E-2</v>
      </c>
      <c r="V660">
        <v>4.3999999999999997E-2</v>
      </c>
      <c r="AA660" t="s">
        <v>396</v>
      </c>
    </row>
    <row r="661" spans="1:29">
      <c r="A661" t="s">
        <v>80</v>
      </c>
      <c r="B661" t="s">
        <v>39</v>
      </c>
      <c r="C661" t="s">
        <v>335</v>
      </c>
      <c r="D661" t="s">
        <v>967</v>
      </c>
      <c r="E661" t="s">
        <v>968</v>
      </c>
      <c r="G661">
        <f t="shared" si="10"/>
        <v>5007.9771600000004</v>
      </c>
      <c r="H661">
        <v>1526.45</v>
      </c>
      <c r="I661">
        <v>0.15</v>
      </c>
      <c r="J661">
        <v>0.05</v>
      </c>
      <c r="K661">
        <v>0.01</v>
      </c>
      <c r="L661">
        <v>0.05</v>
      </c>
      <c r="N661">
        <v>5.0999999999999997E-2</v>
      </c>
      <c r="O661">
        <v>0.01</v>
      </c>
      <c r="P661">
        <v>2710</v>
      </c>
      <c r="Q661">
        <v>2570</v>
      </c>
      <c r="U661">
        <v>5.7000000000000002E-2</v>
      </c>
      <c r="V661">
        <v>0</v>
      </c>
      <c r="AA661" t="s">
        <v>396</v>
      </c>
    </row>
    <row r="662" spans="1:29">
      <c r="A662" t="s">
        <v>80</v>
      </c>
      <c r="B662" t="s">
        <v>39</v>
      </c>
      <c r="C662" t="s">
        <v>335</v>
      </c>
      <c r="D662" t="s">
        <v>967</v>
      </c>
      <c r="E662" t="s">
        <v>968</v>
      </c>
      <c r="G662">
        <f t="shared" si="10"/>
        <v>5008.4692800000003</v>
      </c>
      <c r="H662">
        <v>1526.6</v>
      </c>
      <c r="I662">
        <v>0.3</v>
      </c>
      <c r="J662">
        <v>0.36</v>
      </c>
      <c r="K662">
        <v>0.11</v>
      </c>
      <c r="L662">
        <v>0.02</v>
      </c>
      <c r="N662">
        <v>2.1999999999999999E-2</v>
      </c>
      <c r="O662">
        <v>0.01</v>
      </c>
      <c r="P662">
        <v>2690</v>
      </c>
      <c r="Q662">
        <v>2630</v>
      </c>
      <c r="U662">
        <v>0.39400000000000002</v>
      </c>
      <c r="V662">
        <v>0</v>
      </c>
      <c r="AA662" t="s">
        <v>404</v>
      </c>
    </row>
    <row r="663" spans="1:29">
      <c r="A663" t="s">
        <v>80</v>
      </c>
      <c r="B663" t="s">
        <v>39</v>
      </c>
      <c r="C663" t="s">
        <v>335</v>
      </c>
      <c r="D663" t="s">
        <v>1160</v>
      </c>
      <c r="E663" t="s">
        <v>1161</v>
      </c>
      <c r="G663">
        <f t="shared" si="10"/>
        <v>5009.4535200000009</v>
      </c>
      <c r="H663">
        <v>1526.9</v>
      </c>
      <c r="I663">
        <v>0.8</v>
      </c>
      <c r="AA663" t="s">
        <v>397</v>
      </c>
    </row>
    <row r="664" spans="1:29">
      <c r="A664" t="s">
        <v>80</v>
      </c>
      <c r="B664" t="s">
        <v>39</v>
      </c>
      <c r="C664" t="s">
        <v>335</v>
      </c>
      <c r="D664" t="s">
        <v>967</v>
      </c>
      <c r="E664" t="s">
        <v>968</v>
      </c>
      <c r="G664">
        <f t="shared" si="10"/>
        <v>5012.07816</v>
      </c>
      <c r="H664">
        <v>1527.7</v>
      </c>
      <c r="I664">
        <v>0.2</v>
      </c>
      <c r="J664">
        <v>0.03</v>
      </c>
      <c r="K664">
        <v>0.01</v>
      </c>
      <c r="L664">
        <v>0.03</v>
      </c>
      <c r="N664">
        <v>0.02</v>
      </c>
      <c r="O664">
        <v>0</v>
      </c>
      <c r="P664">
        <v>2680</v>
      </c>
      <c r="Q664">
        <v>2620</v>
      </c>
      <c r="U664">
        <v>0.57799999999999996</v>
      </c>
      <c r="V664">
        <v>0</v>
      </c>
      <c r="AA664" t="s">
        <v>396</v>
      </c>
    </row>
    <row r="665" spans="1:29">
      <c r="A665" t="s">
        <v>80</v>
      </c>
      <c r="B665" t="s">
        <v>39</v>
      </c>
      <c r="C665" t="s">
        <v>335</v>
      </c>
      <c r="D665" t="s">
        <v>967</v>
      </c>
      <c r="E665" t="s">
        <v>968</v>
      </c>
      <c r="G665">
        <f t="shared" si="10"/>
        <v>5012.7343200000005</v>
      </c>
      <c r="H665">
        <v>1527.9</v>
      </c>
      <c r="I665">
        <v>0.15</v>
      </c>
      <c r="J665">
        <v>0.16</v>
      </c>
      <c r="K665">
        <v>0.02</v>
      </c>
      <c r="L665">
        <v>0.13</v>
      </c>
      <c r="N665">
        <v>6.0999999999999999E-2</v>
      </c>
      <c r="O665">
        <v>0.01</v>
      </c>
      <c r="P665">
        <v>2680</v>
      </c>
      <c r="Q665">
        <v>2520</v>
      </c>
      <c r="U665">
        <v>0.14199999999999999</v>
      </c>
      <c r="V665">
        <v>3.5999999999999997E-2</v>
      </c>
      <c r="AA665" t="s">
        <v>396</v>
      </c>
    </row>
    <row r="666" spans="1:29">
      <c r="A666" t="s">
        <v>80</v>
      </c>
      <c r="B666" t="s">
        <v>39</v>
      </c>
      <c r="C666" t="s">
        <v>335</v>
      </c>
      <c r="D666" t="s">
        <v>967</v>
      </c>
      <c r="E666" t="s">
        <v>968</v>
      </c>
      <c r="G666">
        <f t="shared" si="10"/>
        <v>5013.2264400000004</v>
      </c>
      <c r="H666">
        <v>1528.05</v>
      </c>
      <c r="I666">
        <v>0.2</v>
      </c>
      <c r="J666">
        <v>0.65</v>
      </c>
      <c r="K666">
        <v>0.13</v>
      </c>
      <c r="L666">
        <v>0.59</v>
      </c>
      <c r="M666">
        <v>0.16</v>
      </c>
      <c r="N666">
        <v>5.8999999999999997E-2</v>
      </c>
      <c r="O666">
        <v>0.01</v>
      </c>
      <c r="P666">
        <v>2670</v>
      </c>
      <c r="Q666">
        <v>2510</v>
      </c>
      <c r="U666">
        <v>0.245</v>
      </c>
      <c r="V666">
        <v>0.113</v>
      </c>
      <c r="AA666" t="s">
        <v>396</v>
      </c>
    </row>
    <row r="667" spans="1:29" s="57" customFormat="1">
      <c r="A667" s="13" t="s">
        <v>80</v>
      </c>
      <c r="B667" s="13" t="s">
        <v>39</v>
      </c>
      <c r="C667" s="57" t="s">
        <v>335</v>
      </c>
      <c r="D667" s="57" t="s">
        <v>967</v>
      </c>
      <c r="E667" s="57" t="s">
        <v>968</v>
      </c>
      <c r="G667" s="57">
        <f t="shared" si="10"/>
        <v>5013.8825999999999</v>
      </c>
      <c r="H667" s="57">
        <v>1528.25</v>
      </c>
      <c r="I667" s="57">
        <v>0.2</v>
      </c>
      <c r="J667" s="57">
        <v>0.82</v>
      </c>
      <c r="K667" s="57">
        <v>0.16</v>
      </c>
      <c r="L667" s="57">
        <v>0.61</v>
      </c>
      <c r="M667" s="57">
        <v>0.12</v>
      </c>
      <c r="N667" s="57">
        <v>7.1999999999999995E-2</v>
      </c>
      <c r="O667" s="57">
        <v>0.01</v>
      </c>
      <c r="P667" s="57">
        <v>2680</v>
      </c>
      <c r="Q667" s="57">
        <v>2490</v>
      </c>
      <c r="U667" s="57">
        <v>0.16</v>
      </c>
      <c r="V667" s="57">
        <v>9.2999999999999999E-2</v>
      </c>
      <c r="AA667" s="57" t="s">
        <v>404</v>
      </c>
      <c r="AB667" s="57" t="s">
        <v>406</v>
      </c>
      <c r="AC667" s="151" t="s">
        <v>407</v>
      </c>
    </row>
    <row r="668" spans="1:29">
      <c r="A668" t="s">
        <v>80</v>
      </c>
      <c r="B668" t="s">
        <v>39</v>
      </c>
      <c r="C668" t="s">
        <v>335</v>
      </c>
      <c r="D668" t="s">
        <v>967</v>
      </c>
      <c r="E668" t="s">
        <v>968</v>
      </c>
      <c r="G668">
        <f t="shared" si="10"/>
        <v>5014.5387600000004</v>
      </c>
      <c r="H668">
        <v>1528.45</v>
      </c>
      <c r="I668">
        <v>0.25</v>
      </c>
      <c r="J668">
        <v>0.64</v>
      </c>
      <c r="K668">
        <v>0.16</v>
      </c>
      <c r="L668">
        <v>0.64</v>
      </c>
      <c r="M668">
        <v>0.04</v>
      </c>
      <c r="N668">
        <v>7.4999999999999997E-2</v>
      </c>
      <c r="O668">
        <v>0.02</v>
      </c>
      <c r="P668">
        <v>2680</v>
      </c>
      <c r="Q668">
        <v>2480</v>
      </c>
      <c r="U668">
        <v>0.193</v>
      </c>
      <c r="V668">
        <v>0.03</v>
      </c>
      <c r="AA668" t="s">
        <v>404</v>
      </c>
    </row>
    <row r="669" spans="1:29">
      <c r="A669" t="s">
        <v>80</v>
      </c>
      <c r="B669" t="s">
        <v>39</v>
      </c>
      <c r="C669" t="s">
        <v>335</v>
      </c>
      <c r="D669" t="s">
        <v>967</v>
      </c>
      <c r="E669" t="s">
        <v>968</v>
      </c>
      <c r="G669">
        <f t="shared" si="10"/>
        <v>5015.3589600000005</v>
      </c>
      <c r="H669">
        <v>1528.7</v>
      </c>
      <c r="I669">
        <v>0.2</v>
      </c>
      <c r="J669">
        <v>0.81</v>
      </c>
      <c r="K669">
        <v>0.16</v>
      </c>
      <c r="L669">
        <v>0.81</v>
      </c>
      <c r="N669">
        <v>3.4000000000000002E-2</v>
      </c>
      <c r="O669">
        <v>0.01</v>
      </c>
      <c r="P669">
        <v>2700</v>
      </c>
      <c r="Q669">
        <v>2610</v>
      </c>
      <c r="U669">
        <v>0.34</v>
      </c>
      <c r="V669">
        <v>6.5000000000000002E-2</v>
      </c>
      <c r="AA669" t="s">
        <v>404</v>
      </c>
    </row>
    <row r="670" spans="1:29">
      <c r="A670" t="s">
        <v>80</v>
      </c>
      <c r="B670" t="s">
        <v>39</v>
      </c>
      <c r="C670" t="s">
        <v>335</v>
      </c>
      <c r="D670" t="s">
        <v>967</v>
      </c>
      <c r="E670" t="s">
        <v>968</v>
      </c>
      <c r="G670">
        <f t="shared" si="10"/>
        <v>5016.0151200000009</v>
      </c>
      <c r="H670">
        <v>1528.9</v>
      </c>
      <c r="I670">
        <v>0.2</v>
      </c>
      <c r="L670">
        <v>0.33</v>
      </c>
      <c r="N670">
        <v>5.3999999999999999E-2</v>
      </c>
      <c r="O670">
        <v>0.01</v>
      </c>
      <c r="P670">
        <v>2680</v>
      </c>
      <c r="Q670">
        <v>2540</v>
      </c>
      <c r="U670">
        <v>5.2999999999999999E-2</v>
      </c>
      <c r="V670">
        <v>4.1000000000000002E-2</v>
      </c>
      <c r="AA670" t="s">
        <v>1189</v>
      </c>
    </row>
    <row r="671" spans="1:29">
      <c r="A671" t="s">
        <v>80</v>
      </c>
      <c r="B671" t="s">
        <v>39</v>
      </c>
      <c r="C671" t="s">
        <v>335</v>
      </c>
      <c r="D671" t="s">
        <v>967</v>
      </c>
      <c r="E671" t="s">
        <v>968</v>
      </c>
      <c r="G671">
        <f t="shared" si="10"/>
        <v>5016.6712799999996</v>
      </c>
      <c r="H671">
        <v>1529.1</v>
      </c>
      <c r="I671">
        <v>0.25</v>
      </c>
      <c r="J671">
        <v>0.81</v>
      </c>
      <c r="K671">
        <v>0.2</v>
      </c>
      <c r="L671">
        <v>0.02</v>
      </c>
      <c r="M671">
        <v>0.38</v>
      </c>
      <c r="N671">
        <v>2.5999999999999999E-2</v>
      </c>
      <c r="O671">
        <v>0.01</v>
      </c>
      <c r="P671">
        <v>2680</v>
      </c>
      <c r="Q671">
        <v>2610</v>
      </c>
      <c r="U671">
        <v>0.111</v>
      </c>
      <c r="V671">
        <v>8.5000000000000006E-2</v>
      </c>
      <c r="AA671" t="s">
        <v>1190</v>
      </c>
    </row>
    <row r="672" spans="1:29">
      <c r="A672" t="s">
        <v>80</v>
      </c>
      <c r="B672" t="s">
        <v>39</v>
      </c>
      <c r="C672" t="s">
        <v>335</v>
      </c>
      <c r="D672" t="s">
        <v>1160</v>
      </c>
      <c r="E672" t="s">
        <v>1161</v>
      </c>
      <c r="G672">
        <f t="shared" si="10"/>
        <v>5017.4914799999997</v>
      </c>
      <c r="H672">
        <v>1529.35</v>
      </c>
      <c r="I672">
        <v>2</v>
      </c>
      <c r="AA672" t="s">
        <v>397</v>
      </c>
    </row>
    <row r="673" spans="1:29">
      <c r="A673" t="s">
        <v>80</v>
      </c>
      <c r="B673" t="s">
        <v>39</v>
      </c>
      <c r="C673" t="s">
        <v>335</v>
      </c>
      <c r="D673" t="s">
        <v>967</v>
      </c>
      <c r="E673" t="s">
        <v>968</v>
      </c>
      <c r="G673">
        <f t="shared" si="10"/>
        <v>5024.0530799999997</v>
      </c>
      <c r="H673">
        <v>1531.35</v>
      </c>
      <c r="I673">
        <v>0.2</v>
      </c>
      <c r="J673">
        <v>0.33</v>
      </c>
      <c r="K673">
        <v>7.0000000000000007E-2</v>
      </c>
      <c r="L673">
        <v>0.06</v>
      </c>
      <c r="M673">
        <v>0.01</v>
      </c>
      <c r="N673">
        <v>4.4999999999999998E-2</v>
      </c>
      <c r="O673">
        <v>0.01</v>
      </c>
      <c r="P673">
        <v>2710</v>
      </c>
      <c r="Q673">
        <v>2590</v>
      </c>
      <c r="U673">
        <v>0.193</v>
      </c>
      <c r="V673">
        <v>0</v>
      </c>
      <c r="AA673" t="s">
        <v>396</v>
      </c>
    </row>
    <row r="674" spans="1:29">
      <c r="A674" t="s">
        <v>80</v>
      </c>
      <c r="B674" t="s">
        <v>39</v>
      </c>
      <c r="C674" t="s">
        <v>335</v>
      </c>
      <c r="D674" t="s">
        <v>967</v>
      </c>
      <c r="E674" t="s">
        <v>968</v>
      </c>
      <c r="G674">
        <f t="shared" si="10"/>
        <v>5024.7092400000001</v>
      </c>
      <c r="H674">
        <v>1531.55</v>
      </c>
      <c r="I674">
        <v>0.2</v>
      </c>
      <c r="J674">
        <v>0.44</v>
      </c>
      <c r="K674">
        <v>0.09</v>
      </c>
      <c r="L674">
        <v>0.44</v>
      </c>
      <c r="N674">
        <v>5.8999999999999997E-2</v>
      </c>
      <c r="O674">
        <v>0.01</v>
      </c>
      <c r="P674">
        <v>2710</v>
      </c>
      <c r="Q674">
        <v>2560</v>
      </c>
      <c r="U674">
        <v>9.5000000000000001E-2</v>
      </c>
      <c r="V674">
        <v>3.7999999999999999E-2</v>
      </c>
      <c r="AA674" t="s">
        <v>396</v>
      </c>
    </row>
    <row r="675" spans="1:29">
      <c r="A675" t="s">
        <v>80</v>
      </c>
      <c r="B675" t="s">
        <v>39</v>
      </c>
      <c r="C675" t="s">
        <v>335</v>
      </c>
      <c r="D675" t="s">
        <v>967</v>
      </c>
      <c r="E675" t="s">
        <v>968</v>
      </c>
      <c r="G675">
        <f t="shared" si="10"/>
        <v>5025.3654000000006</v>
      </c>
      <c r="H675">
        <v>1531.75</v>
      </c>
      <c r="I675">
        <v>0.25</v>
      </c>
      <c r="L675">
        <v>0.13</v>
      </c>
      <c r="N675">
        <v>6.3E-2</v>
      </c>
      <c r="O675">
        <v>0.02</v>
      </c>
      <c r="P675">
        <v>2720</v>
      </c>
      <c r="Q675">
        <v>2550</v>
      </c>
      <c r="U675">
        <v>0.13800000000000001</v>
      </c>
      <c r="V675">
        <v>0</v>
      </c>
      <c r="AA675" t="s">
        <v>1189</v>
      </c>
    </row>
    <row r="676" spans="1:29">
      <c r="A676" t="s">
        <v>80</v>
      </c>
      <c r="B676" t="s">
        <v>39</v>
      </c>
      <c r="C676" t="s">
        <v>352</v>
      </c>
      <c r="D676" t="s">
        <v>1160</v>
      </c>
      <c r="E676" t="s">
        <v>1161</v>
      </c>
      <c r="G676">
        <f t="shared" si="10"/>
        <v>5026.1855999999998</v>
      </c>
      <c r="H676">
        <v>1532</v>
      </c>
      <c r="I676">
        <v>15.6</v>
      </c>
      <c r="AA676" t="s">
        <v>397</v>
      </c>
    </row>
    <row r="677" spans="1:29">
      <c r="A677" t="s">
        <v>80</v>
      </c>
      <c r="B677" t="s">
        <v>39</v>
      </c>
      <c r="C677" t="s">
        <v>352</v>
      </c>
      <c r="D677" t="s">
        <v>1019</v>
      </c>
      <c r="E677" t="s">
        <v>1020</v>
      </c>
      <c r="G677">
        <f t="shared" si="10"/>
        <v>5077.3660799999998</v>
      </c>
      <c r="H677">
        <v>1547.6</v>
      </c>
      <c r="I677">
        <v>2.4</v>
      </c>
      <c r="AA677" t="s">
        <v>1021</v>
      </c>
    </row>
    <row r="678" spans="1:29" s="57" customFormat="1">
      <c r="A678" s="13" t="s">
        <v>81</v>
      </c>
      <c r="B678" s="13" t="s">
        <v>56</v>
      </c>
      <c r="C678" s="57" t="s">
        <v>352</v>
      </c>
      <c r="D678" s="57" t="s">
        <v>967</v>
      </c>
      <c r="E678" s="57" t="s">
        <v>968</v>
      </c>
      <c r="G678" s="57">
        <f t="shared" si="10"/>
        <v>2377.3661040000002</v>
      </c>
      <c r="H678" s="57">
        <v>724.63</v>
      </c>
      <c r="I678" s="57">
        <v>0.18</v>
      </c>
      <c r="J678" s="57">
        <v>0.05</v>
      </c>
      <c r="K678" s="57">
        <v>0.01</v>
      </c>
      <c r="L678" s="57">
        <v>0.04</v>
      </c>
      <c r="N678" s="57">
        <v>1.6E-2</v>
      </c>
      <c r="O678" s="57">
        <v>0</v>
      </c>
      <c r="V678" s="57">
        <v>0.16900000000000001</v>
      </c>
      <c r="AA678" s="57" t="s">
        <v>721</v>
      </c>
      <c r="AB678" s="57" t="str">
        <f>Sampling_2022!W62</f>
        <v>SR-2022-001/J-26-2-3</v>
      </c>
      <c r="AC678" s="149" t="s">
        <v>723</v>
      </c>
    </row>
    <row r="679" spans="1:29">
      <c r="A679" t="s">
        <v>81</v>
      </c>
      <c r="B679" t="s">
        <v>56</v>
      </c>
      <c r="C679" t="s">
        <v>352</v>
      </c>
      <c r="D679" t="s">
        <v>967</v>
      </c>
      <c r="E679" t="s">
        <v>968</v>
      </c>
      <c r="G679">
        <f t="shared" si="10"/>
        <v>2383.2715440000002</v>
      </c>
      <c r="H679">
        <v>726.43</v>
      </c>
      <c r="I679">
        <v>0.18</v>
      </c>
      <c r="J679">
        <v>7.0000000000000007E-2</v>
      </c>
      <c r="K679">
        <v>0.01</v>
      </c>
      <c r="L679">
        <v>0.06</v>
      </c>
      <c r="N679">
        <v>3.5000000000000003E-2</v>
      </c>
      <c r="O679">
        <v>0.01</v>
      </c>
      <c r="V679">
        <v>0.19700000000000001</v>
      </c>
      <c r="AA679" t="s">
        <v>1191</v>
      </c>
    </row>
    <row r="680" spans="1:29">
      <c r="A680" t="s">
        <v>81</v>
      </c>
      <c r="B680" t="s">
        <v>56</v>
      </c>
      <c r="C680" t="s">
        <v>352</v>
      </c>
      <c r="D680" t="s">
        <v>967</v>
      </c>
      <c r="E680" t="s">
        <v>968</v>
      </c>
      <c r="G680">
        <f t="shared" si="10"/>
        <v>2384.3870160000001</v>
      </c>
      <c r="H680">
        <v>726.77</v>
      </c>
      <c r="I680">
        <v>0.37</v>
      </c>
      <c r="J680">
        <v>0.5</v>
      </c>
      <c r="K680">
        <v>0.18</v>
      </c>
      <c r="L680">
        <v>0.5</v>
      </c>
      <c r="M680">
        <v>0.09</v>
      </c>
      <c r="N680">
        <v>4.2000000000000003E-2</v>
      </c>
      <c r="O680">
        <v>0.02</v>
      </c>
      <c r="V680">
        <v>0.20699999999999999</v>
      </c>
      <c r="AA680" t="s">
        <v>721</v>
      </c>
    </row>
    <row r="681" spans="1:29">
      <c r="A681" t="s">
        <v>81</v>
      </c>
      <c r="B681" t="s">
        <v>56</v>
      </c>
      <c r="C681" t="s">
        <v>352</v>
      </c>
      <c r="D681" t="s">
        <v>967</v>
      </c>
      <c r="E681" t="s">
        <v>968</v>
      </c>
      <c r="G681">
        <f t="shared" si="10"/>
        <v>2391.7688160000002</v>
      </c>
      <c r="H681">
        <v>729.02</v>
      </c>
      <c r="I681">
        <v>0.15</v>
      </c>
      <c r="J681">
        <v>0.14000000000000001</v>
      </c>
      <c r="K681">
        <v>0.02</v>
      </c>
      <c r="L681">
        <v>7.0000000000000007E-2</v>
      </c>
      <c r="N681">
        <v>0.02</v>
      </c>
      <c r="O681">
        <v>0</v>
      </c>
      <c r="U681">
        <v>0</v>
      </c>
      <c r="V681">
        <v>0.44</v>
      </c>
      <c r="AA681" t="s">
        <v>721</v>
      </c>
    </row>
    <row r="682" spans="1:29">
      <c r="A682" t="s">
        <v>81</v>
      </c>
      <c r="B682" t="s">
        <v>56</v>
      </c>
      <c r="C682" t="s">
        <v>447</v>
      </c>
      <c r="D682" t="s">
        <v>967</v>
      </c>
      <c r="E682" t="s">
        <v>968</v>
      </c>
      <c r="G682">
        <f t="shared" si="10"/>
        <v>2491.2754800000002</v>
      </c>
      <c r="H682">
        <v>759.35</v>
      </c>
      <c r="I682">
        <v>0.21</v>
      </c>
      <c r="J682">
        <v>0.13</v>
      </c>
      <c r="K682">
        <v>0.03</v>
      </c>
      <c r="L682">
        <v>0.03</v>
      </c>
      <c r="N682">
        <v>1E-3</v>
      </c>
      <c r="O682">
        <v>0</v>
      </c>
      <c r="U682">
        <v>2.3E-2</v>
      </c>
      <c r="V682">
        <v>0.71799999999999997</v>
      </c>
      <c r="AA682" t="s">
        <v>725</v>
      </c>
    </row>
    <row r="683" spans="1:29" s="57" customFormat="1">
      <c r="A683" s="13" t="s">
        <v>81</v>
      </c>
      <c r="B683" s="13" t="s">
        <v>56</v>
      </c>
      <c r="C683" s="57" t="s">
        <v>447</v>
      </c>
      <c r="D683" s="57" t="s">
        <v>967</v>
      </c>
      <c r="E683" s="57" t="s">
        <v>968</v>
      </c>
      <c r="G683" s="57">
        <f t="shared" si="10"/>
        <v>2496.0654479999998</v>
      </c>
      <c r="H683" s="57">
        <v>760.81</v>
      </c>
      <c r="I683" s="57">
        <v>0.12</v>
      </c>
      <c r="J683" s="57">
        <v>0.88</v>
      </c>
      <c r="K683" s="57">
        <v>0.11</v>
      </c>
      <c r="L683" s="57">
        <v>0.09</v>
      </c>
      <c r="N683" s="57">
        <v>8.9999999999999993E-3</v>
      </c>
      <c r="O683" s="57">
        <v>0</v>
      </c>
      <c r="U683" s="57">
        <v>3.2000000000000001E-2</v>
      </c>
      <c r="V683" s="57">
        <v>0.61699999999999999</v>
      </c>
      <c r="AA683" s="57" t="s">
        <v>725</v>
      </c>
      <c r="AB683" s="57" t="str">
        <f>Sampling_2022!W63</f>
        <v>SR-2022-001/J-26-3-7</v>
      </c>
      <c r="AC683" s="151" t="s">
        <v>727</v>
      </c>
    </row>
    <row r="684" spans="1:29">
      <c r="A684" t="s">
        <v>81</v>
      </c>
      <c r="B684" t="s">
        <v>56</v>
      </c>
      <c r="C684" t="s">
        <v>352</v>
      </c>
      <c r="D684" t="s">
        <v>967</v>
      </c>
      <c r="E684" t="s">
        <v>968</v>
      </c>
      <c r="G684">
        <f t="shared" si="10"/>
        <v>2367.9830160000001</v>
      </c>
      <c r="H684">
        <v>721.77</v>
      </c>
      <c r="I684">
        <v>0.21</v>
      </c>
      <c r="J684">
        <v>0.03</v>
      </c>
      <c r="K684">
        <v>0.01</v>
      </c>
      <c r="L684">
        <v>0.03</v>
      </c>
      <c r="N684">
        <v>2.1000000000000001E-2</v>
      </c>
      <c r="O684">
        <v>0</v>
      </c>
      <c r="V684">
        <v>0.47599999999999998</v>
      </c>
      <c r="AA684" t="s">
        <v>1192</v>
      </c>
    </row>
    <row r="685" spans="1:29">
      <c r="A685" t="s">
        <v>81</v>
      </c>
      <c r="B685" t="s">
        <v>56</v>
      </c>
      <c r="C685" t="s">
        <v>352</v>
      </c>
      <c r="D685" t="s">
        <v>967</v>
      </c>
      <c r="E685" t="s">
        <v>968</v>
      </c>
      <c r="G685">
        <f t="shared" si="10"/>
        <v>2370.2795760000004</v>
      </c>
      <c r="H685">
        <v>722.47</v>
      </c>
      <c r="I685">
        <v>0.15</v>
      </c>
      <c r="J685">
        <v>0.12</v>
      </c>
      <c r="K685">
        <v>0.02</v>
      </c>
      <c r="L685">
        <v>0.08</v>
      </c>
      <c r="M685">
        <v>0.14000000000000001</v>
      </c>
      <c r="N685">
        <v>6.0000000000000001E-3</v>
      </c>
      <c r="O685">
        <v>0</v>
      </c>
      <c r="V685">
        <v>0.33300000000000002</v>
      </c>
      <c r="AA685" t="s">
        <v>1193</v>
      </c>
    </row>
    <row r="686" spans="1:29">
      <c r="A686" t="s">
        <v>82</v>
      </c>
      <c r="B686" t="s">
        <v>39</v>
      </c>
      <c r="C686" t="s">
        <v>335</v>
      </c>
      <c r="D686" t="s">
        <v>967</v>
      </c>
      <c r="E686" t="s">
        <v>968</v>
      </c>
      <c r="G686">
        <f t="shared" si="10"/>
        <v>4517.6616000000004</v>
      </c>
      <c r="H686">
        <v>1377</v>
      </c>
      <c r="I686">
        <v>0.42</v>
      </c>
      <c r="J686">
        <v>0.06</v>
      </c>
      <c r="K686">
        <v>0.03</v>
      </c>
      <c r="L686">
        <v>0.02</v>
      </c>
      <c r="M686">
        <v>0.11</v>
      </c>
      <c r="N686">
        <v>1.2999999999999999E-2</v>
      </c>
      <c r="O686">
        <v>0.01</v>
      </c>
      <c r="P686">
        <v>2690</v>
      </c>
      <c r="Q686">
        <v>2650</v>
      </c>
      <c r="U686">
        <v>0.32300000000000001</v>
      </c>
      <c r="V686">
        <v>0.38700000000000001</v>
      </c>
      <c r="AA686" t="s">
        <v>413</v>
      </c>
    </row>
    <row r="687" spans="1:29">
      <c r="A687" t="s">
        <v>82</v>
      </c>
      <c r="B687" t="s">
        <v>39</v>
      </c>
      <c r="C687" t="s">
        <v>335</v>
      </c>
      <c r="D687" t="s">
        <v>971</v>
      </c>
      <c r="E687" t="s">
        <v>972</v>
      </c>
      <c r="G687">
        <f t="shared" si="10"/>
        <v>4519.0395360000002</v>
      </c>
      <c r="H687">
        <v>1377.42</v>
      </c>
      <c r="I687">
        <v>0.12</v>
      </c>
      <c r="J687">
        <v>7.0000000000000007E-2</v>
      </c>
      <c r="K687">
        <v>0.01</v>
      </c>
      <c r="N687">
        <v>3.7999999999999999E-2</v>
      </c>
      <c r="O687">
        <v>0</v>
      </c>
      <c r="P687">
        <v>2700</v>
      </c>
      <c r="U687">
        <v>0.28000000000000003</v>
      </c>
      <c r="V687">
        <v>5.3999999999999999E-2</v>
      </c>
      <c r="AA687" t="s">
        <v>1194</v>
      </c>
    </row>
    <row r="688" spans="1:29">
      <c r="A688" t="s">
        <v>82</v>
      </c>
      <c r="B688" t="s">
        <v>39</v>
      </c>
      <c r="C688" t="s">
        <v>335</v>
      </c>
      <c r="D688" t="s">
        <v>967</v>
      </c>
      <c r="E688" t="s">
        <v>968</v>
      </c>
      <c r="G688">
        <f t="shared" si="10"/>
        <v>4519.4332320000003</v>
      </c>
      <c r="H688">
        <v>1377.54</v>
      </c>
      <c r="I688">
        <v>0.19</v>
      </c>
      <c r="L688">
        <v>0.05</v>
      </c>
      <c r="N688">
        <v>2.9000000000000001E-2</v>
      </c>
      <c r="O688">
        <v>0.01</v>
      </c>
      <c r="P688">
        <v>2690</v>
      </c>
      <c r="Q688">
        <v>2610</v>
      </c>
      <c r="U688">
        <v>0.34200000000000003</v>
      </c>
      <c r="V688">
        <v>5.8999999999999997E-2</v>
      </c>
      <c r="AA688" t="s">
        <v>1195</v>
      </c>
    </row>
    <row r="689" spans="1:29">
      <c r="A689" t="s">
        <v>82</v>
      </c>
      <c r="B689" t="s">
        <v>39</v>
      </c>
      <c r="C689" t="s">
        <v>335</v>
      </c>
      <c r="D689" t="s">
        <v>967</v>
      </c>
      <c r="E689" t="s">
        <v>968</v>
      </c>
      <c r="G689">
        <f t="shared" si="10"/>
        <v>4520.0565839999999</v>
      </c>
      <c r="H689">
        <v>1377.73</v>
      </c>
      <c r="I689">
        <v>0.2</v>
      </c>
      <c r="L689">
        <v>0.16</v>
      </c>
      <c r="N689">
        <v>1.4999999999999999E-2</v>
      </c>
      <c r="O689">
        <v>0</v>
      </c>
      <c r="P689">
        <v>2690</v>
      </c>
      <c r="Q689">
        <v>2650</v>
      </c>
      <c r="V689">
        <v>0.439</v>
      </c>
      <c r="AA689" t="s">
        <v>1195</v>
      </c>
    </row>
    <row r="690" spans="1:29">
      <c r="A690" s="13" t="s">
        <v>82</v>
      </c>
      <c r="B690" s="13" t="s">
        <v>39</v>
      </c>
      <c r="C690" t="s">
        <v>335</v>
      </c>
      <c r="D690" t="s">
        <v>967</v>
      </c>
      <c r="E690" t="s">
        <v>968</v>
      </c>
      <c r="G690">
        <f t="shared" si="10"/>
        <v>4520.7127440000004</v>
      </c>
      <c r="H690">
        <v>1377.93</v>
      </c>
      <c r="I690">
        <v>0.53</v>
      </c>
      <c r="J690">
        <v>0.03</v>
      </c>
      <c r="K690">
        <v>0.02</v>
      </c>
      <c r="L690">
        <v>0.01</v>
      </c>
      <c r="M690">
        <v>0.02</v>
      </c>
      <c r="N690">
        <v>5.0000000000000001E-3</v>
      </c>
      <c r="O690">
        <v>0</v>
      </c>
      <c r="P690">
        <v>2700</v>
      </c>
      <c r="Q690">
        <v>2690</v>
      </c>
      <c r="U690">
        <v>0.69299999999999995</v>
      </c>
      <c r="V690">
        <v>9.9000000000000005E-2</v>
      </c>
      <c r="AA690" t="s">
        <v>413</v>
      </c>
    </row>
    <row r="691" spans="1:29">
      <c r="A691" t="s">
        <v>82</v>
      </c>
      <c r="B691" t="s">
        <v>39</v>
      </c>
      <c r="C691" t="s">
        <v>335</v>
      </c>
      <c r="D691" t="s">
        <v>971</v>
      </c>
      <c r="E691" t="s">
        <v>972</v>
      </c>
      <c r="G691">
        <f t="shared" si="10"/>
        <v>4522.4515680000004</v>
      </c>
      <c r="H691">
        <v>1378.46</v>
      </c>
      <c r="I691">
        <v>0.13</v>
      </c>
      <c r="N691">
        <v>5.0000000000000001E-3</v>
      </c>
      <c r="O691">
        <v>0</v>
      </c>
      <c r="P691">
        <v>2710</v>
      </c>
      <c r="V691">
        <v>0.505</v>
      </c>
      <c r="AA691" t="s">
        <v>1196</v>
      </c>
    </row>
    <row r="692" spans="1:29">
      <c r="A692" t="s">
        <v>82</v>
      </c>
      <c r="B692" t="s">
        <v>39</v>
      </c>
      <c r="C692" t="s">
        <v>335</v>
      </c>
      <c r="D692" t="s">
        <v>967</v>
      </c>
      <c r="E692" t="s">
        <v>968</v>
      </c>
      <c r="G692">
        <f t="shared" si="10"/>
        <v>4522.8780719999995</v>
      </c>
      <c r="H692">
        <v>1378.59</v>
      </c>
      <c r="I692">
        <v>0.27</v>
      </c>
      <c r="J692">
        <v>0.41</v>
      </c>
      <c r="K692">
        <v>0.11</v>
      </c>
      <c r="L692">
        <v>0.04</v>
      </c>
      <c r="M692">
        <v>0.04</v>
      </c>
      <c r="N692">
        <v>5.0000000000000001E-3</v>
      </c>
      <c r="O692">
        <v>0</v>
      </c>
      <c r="P692">
        <v>2710</v>
      </c>
      <c r="Q692">
        <v>2700</v>
      </c>
      <c r="U692">
        <v>0</v>
      </c>
      <c r="V692">
        <v>0.34499999999999997</v>
      </c>
      <c r="AA692" t="s">
        <v>421</v>
      </c>
    </row>
    <row r="693" spans="1:29">
      <c r="A693" t="s">
        <v>82</v>
      </c>
      <c r="B693" t="s">
        <v>39</v>
      </c>
      <c r="C693" t="s">
        <v>335</v>
      </c>
      <c r="D693" t="s">
        <v>967</v>
      </c>
      <c r="E693" t="s">
        <v>968</v>
      </c>
      <c r="G693">
        <f t="shared" si="10"/>
        <v>4523.7638879999995</v>
      </c>
      <c r="H693">
        <v>1378.86</v>
      </c>
      <c r="I693">
        <v>0.43</v>
      </c>
      <c r="J693">
        <v>0.05</v>
      </c>
      <c r="K693">
        <v>0.02</v>
      </c>
      <c r="N693">
        <v>5.0000000000000001E-3</v>
      </c>
      <c r="O693">
        <v>0</v>
      </c>
      <c r="P693">
        <v>2700</v>
      </c>
      <c r="Q693">
        <v>2690</v>
      </c>
      <c r="U693">
        <v>0</v>
      </c>
      <c r="V693">
        <v>0.439</v>
      </c>
      <c r="AA693" t="s">
        <v>421</v>
      </c>
    </row>
    <row r="694" spans="1:29">
      <c r="A694" t="s">
        <v>82</v>
      </c>
      <c r="B694" t="s">
        <v>39</v>
      </c>
      <c r="C694" t="s">
        <v>335</v>
      </c>
      <c r="D694" t="s">
        <v>967</v>
      </c>
      <c r="E694" t="s">
        <v>968</v>
      </c>
      <c r="G694">
        <f t="shared" si="10"/>
        <v>4525.1746320000002</v>
      </c>
      <c r="H694">
        <v>1379.29</v>
      </c>
      <c r="I694">
        <v>0.3</v>
      </c>
      <c r="N694">
        <v>5.0000000000000001E-3</v>
      </c>
      <c r="O694">
        <v>0</v>
      </c>
      <c r="P694">
        <v>2710</v>
      </c>
      <c r="Q694">
        <v>2690</v>
      </c>
      <c r="U694">
        <v>0.39800000000000002</v>
      </c>
      <c r="V694">
        <v>0.159</v>
      </c>
      <c r="AA694" t="s">
        <v>1196</v>
      </c>
    </row>
    <row r="695" spans="1:29">
      <c r="A695" t="s">
        <v>82</v>
      </c>
      <c r="B695" t="s">
        <v>39</v>
      </c>
      <c r="C695" t="s">
        <v>335</v>
      </c>
      <c r="D695" t="s">
        <v>967</v>
      </c>
      <c r="E695" t="s">
        <v>968</v>
      </c>
      <c r="G695">
        <f t="shared" si="10"/>
        <v>4526.158872</v>
      </c>
      <c r="H695">
        <v>1379.59</v>
      </c>
      <c r="I695">
        <v>0.28000000000000003</v>
      </c>
      <c r="N695">
        <v>1.0999999999999999E-2</v>
      </c>
      <c r="O695">
        <v>0</v>
      </c>
      <c r="P695">
        <v>2730</v>
      </c>
      <c r="Q695">
        <v>2700</v>
      </c>
      <c r="U695">
        <v>0</v>
      </c>
      <c r="V695">
        <v>0.30499999999999999</v>
      </c>
      <c r="AA695" t="s">
        <v>1196</v>
      </c>
    </row>
    <row r="696" spans="1:29">
      <c r="A696" t="s">
        <v>82</v>
      </c>
      <c r="B696" t="s">
        <v>39</v>
      </c>
      <c r="C696" t="s">
        <v>335</v>
      </c>
      <c r="D696" t="s">
        <v>971</v>
      </c>
      <c r="E696" t="s">
        <v>972</v>
      </c>
      <c r="G696">
        <f t="shared" si="10"/>
        <v>4527.0774959999999</v>
      </c>
      <c r="H696">
        <v>1379.87</v>
      </c>
      <c r="I696">
        <v>0.1</v>
      </c>
      <c r="J696">
        <v>0.04</v>
      </c>
      <c r="K696">
        <v>0</v>
      </c>
      <c r="N696">
        <v>1.6E-2</v>
      </c>
      <c r="O696">
        <v>0</v>
      </c>
      <c r="P696">
        <v>2730</v>
      </c>
      <c r="V696">
        <v>0.29299999999999998</v>
      </c>
      <c r="AA696" t="s">
        <v>1197</v>
      </c>
    </row>
    <row r="697" spans="1:29">
      <c r="A697" t="s">
        <v>82</v>
      </c>
      <c r="B697" t="s">
        <v>39</v>
      </c>
      <c r="C697" t="s">
        <v>335</v>
      </c>
      <c r="D697" t="s">
        <v>967</v>
      </c>
      <c r="E697" t="s">
        <v>968</v>
      </c>
      <c r="G697">
        <f t="shared" si="10"/>
        <v>4527.4055760000001</v>
      </c>
      <c r="H697">
        <v>1379.97</v>
      </c>
      <c r="I697">
        <v>0.25</v>
      </c>
      <c r="J697">
        <v>0.28999999999999998</v>
      </c>
      <c r="K697">
        <v>7.0000000000000007E-2</v>
      </c>
      <c r="M697">
        <v>0.02</v>
      </c>
      <c r="N697">
        <v>8.9999999999999993E-3</v>
      </c>
      <c r="O697">
        <v>0</v>
      </c>
      <c r="P697">
        <v>2690</v>
      </c>
      <c r="Q697">
        <v>2670</v>
      </c>
      <c r="U697">
        <v>0</v>
      </c>
      <c r="V697">
        <v>0.30599999999999999</v>
      </c>
      <c r="AA697" t="s">
        <v>421</v>
      </c>
    </row>
    <row r="698" spans="1:29">
      <c r="A698" t="s">
        <v>82</v>
      </c>
      <c r="B698" t="s">
        <v>39</v>
      </c>
      <c r="C698" t="s">
        <v>335</v>
      </c>
      <c r="D698" t="s">
        <v>967</v>
      </c>
      <c r="E698" t="s">
        <v>968</v>
      </c>
      <c r="G698">
        <f t="shared" si="10"/>
        <v>4528.2257760000002</v>
      </c>
      <c r="H698">
        <v>1380.22</v>
      </c>
      <c r="I698">
        <v>0.24</v>
      </c>
      <c r="J698">
        <v>0.02</v>
      </c>
      <c r="K698">
        <v>0</v>
      </c>
      <c r="M698">
        <v>0.02</v>
      </c>
      <c r="N698">
        <v>8.9999999999999993E-3</v>
      </c>
      <c r="O698">
        <v>0</v>
      </c>
      <c r="P698">
        <v>2710</v>
      </c>
      <c r="Q698">
        <v>2680</v>
      </c>
      <c r="U698">
        <v>0.44400000000000001</v>
      </c>
      <c r="V698">
        <v>0.123</v>
      </c>
      <c r="AA698" t="s">
        <v>421</v>
      </c>
    </row>
    <row r="699" spans="1:29">
      <c r="A699" t="s">
        <v>82</v>
      </c>
      <c r="B699" t="s">
        <v>39</v>
      </c>
      <c r="C699" t="s">
        <v>335</v>
      </c>
      <c r="D699" t="s">
        <v>971</v>
      </c>
      <c r="E699" t="s">
        <v>972</v>
      </c>
      <c r="G699">
        <f t="shared" si="10"/>
        <v>4529.0131680000004</v>
      </c>
      <c r="H699">
        <v>1380.46</v>
      </c>
      <c r="I699">
        <v>0.12</v>
      </c>
      <c r="J699">
        <v>0.02</v>
      </c>
      <c r="K699">
        <v>0</v>
      </c>
      <c r="N699">
        <v>1.0999999999999999E-2</v>
      </c>
      <c r="O699">
        <v>0</v>
      </c>
      <c r="P699">
        <v>2720</v>
      </c>
      <c r="U699">
        <v>0.33600000000000002</v>
      </c>
      <c r="V699">
        <v>0.13500000000000001</v>
      </c>
      <c r="AA699" t="s">
        <v>414</v>
      </c>
    </row>
    <row r="700" spans="1:29" s="57" customFormat="1">
      <c r="A700" s="57" t="s">
        <v>82</v>
      </c>
      <c r="B700" s="57" t="s">
        <v>39</v>
      </c>
      <c r="C700" s="57" t="s">
        <v>335</v>
      </c>
      <c r="D700" s="57" t="s">
        <v>967</v>
      </c>
      <c r="E700" s="57" t="s">
        <v>968</v>
      </c>
      <c r="G700" s="57">
        <f t="shared" si="10"/>
        <v>4529.4068639999996</v>
      </c>
      <c r="H700" s="57">
        <v>1380.58</v>
      </c>
      <c r="I700" s="57">
        <v>0.23</v>
      </c>
      <c r="N700" s="57">
        <v>2.7E-2</v>
      </c>
      <c r="O700" s="57">
        <v>0.01</v>
      </c>
      <c r="P700" s="57">
        <v>2710</v>
      </c>
      <c r="Q700" s="57">
        <v>2640</v>
      </c>
      <c r="V700" s="57">
        <v>0.28299999999999997</v>
      </c>
      <c r="AA700" s="57" t="s">
        <v>414</v>
      </c>
      <c r="AB700" s="57" t="s">
        <v>1198</v>
      </c>
      <c r="AC700" s="149" t="s">
        <v>417</v>
      </c>
    </row>
    <row r="701" spans="1:29">
      <c r="A701" t="s">
        <v>82</v>
      </c>
      <c r="B701" t="s">
        <v>39</v>
      </c>
      <c r="C701" t="s">
        <v>335</v>
      </c>
      <c r="D701" t="s">
        <v>967</v>
      </c>
      <c r="E701" t="s">
        <v>968</v>
      </c>
      <c r="G701">
        <f t="shared" si="10"/>
        <v>4530.1614479999998</v>
      </c>
      <c r="H701">
        <v>1380.81</v>
      </c>
      <c r="I701">
        <v>0.19</v>
      </c>
      <c r="J701">
        <v>0.05</v>
      </c>
      <c r="K701">
        <v>0.01</v>
      </c>
      <c r="M701">
        <v>0.05</v>
      </c>
      <c r="N701">
        <v>3.3000000000000002E-2</v>
      </c>
      <c r="O701">
        <v>0.01</v>
      </c>
      <c r="P701">
        <v>2710</v>
      </c>
      <c r="Q701">
        <v>2620</v>
      </c>
      <c r="U701">
        <v>0.50800000000000001</v>
      </c>
      <c r="V701">
        <v>0.14099999999999999</v>
      </c>
      <c r="AA701" t="s">
        <v>1199</v>
      </c>
    </row>
    <row r="702" spans="1:29">
      <c r="A702" t="s">
        <v>82</v>
      </c>
      <c r="B702" t="s">
        <v>39</v>
      </c>
      <c r="C702" t="s">
        <v>335</v>
      </c>
      <c r="D702" t="s">
        <v>967</v>
      </c>
      <c r="E702" t="s">
        <v>968</v>
      </c>
      <c r="G702">
        <f t="shared" si="10"/>
        <v>4530.7848000000004</v>
      </c>
      <c r="H702">
        <v>1381</v>
      </c>
      <c r="I702">
        <v>0.26</v>
      </c>
      <c r="J702">
        <v>0.06</v>
      </c>
      <c r="K702">
        <v>0.02</v>
      </c>
      <c r="L702">
        <v>0.01</v>
      </c>
      <c r="M702">
        <v>0.02</v>
      </c>
      <c r="N702">
        <v>1.4999999999999999E-2</v>
      </c>
      <c r="O702">
        <v>0</v>
      </c>
      <c r="P702">
        <v>2700</v>
      </c>
      <c r="Q702">
        <v>2660</v>
      </c>
      <c r="V702">
        <v>0.24</v>
      </c>
      <c r="AA702" t="s">
        <v>1199</v>
      </c>
    </row>
    <row r="703" spans="1:29">
      <c r="A703" t="s">
        <v>82</v>
      </c>
      <c r="B703" t="s">
        <v>39</v>
      </c>
      <c r="C703" t="s">
        <v>335</v>
      </c>
      <c r="D703" t="s">
        <v>967</v>
      </c>
      <c r="E703" t="s">
        <v>968</v>
      </c>
      <c r="G703">
        <f t="shared" si="10"/>
        <v>4531.6378080000004</v>
      </c>
      <c r="H703">
        <v>1381.26</v>
      </c>
      <c r="I703">
        <v>0.25</v>
      </c>
      <c r="J703">
        <v>0.14000000000000001</v>
      </c>
      <c r="K703">
        <v>0.04</v>
      </c>
      <c r="L703">
        <v>0.05</v>
      </c>
      <c r="M703">
        <v>0.45</v>
      </c>
      <c r="N703">
        <v>8.9999999999999993E-3</v>
      </c>
      <c r="O703">
        <v>0</v>
      </c>
      <c r="P703">
        <v>2710</v>
      </c>
      <c r="Q703">
        <v>2680</v>
      </c>
      <c r="U703">
        <v>0</v>
      </c>
      <c r="V703">
        <v>0.35399999999999998</v>
      </c>
      <c r="AA703" t="s">
        <v>421</v>
      </c>
    </row>
    <row r="704" spans="1:29">
      <c r="A704" t="s">
        <v>82</v>
      </c>
      <c r="B704" t="s">
        <v>39</v>
      </c>
      <c r="C704" t="s">
        <v>335</v>
      </c>
      <c r="D704" t="s">
        <v>971</v>
      </c>
      <c r="E704" t="s">
        <v>972</v>
      </c>
      <c r="G704">
        <f t="shared" si="10"/>
        <v>4532.4580080000005</v>
      </c>
      <c r="H704">
        <v>1381.51</v>
      </c>
      <c r="I704">
        <v>0.1</v>
      </c>
      <c r="J704">
        <v>3.45</v>
      </c>
      <c r="K704">
        <v>0.35</v>
      </c>
      <c r="N704">
        <v>5.0000000000000001E-3</v>
      </c>
      <c r="O704">
        <v>0</v>
      </c>
      <c r="P704">
        <v>2700</v>
      </c>
      <c r="U704">
        <v>0</v>
      </c>
      <c r="V704">
        <v>0.18</v>
      </c>
      <c r="AA704" t="s">
        <v>1200</v>
      </c>
    </row>
    <row r="705" spans="1:29">
      <c r="A705" t="s">
        <v>82</v>
      </c>
      <c r="B705" t="s">
        <v>39</v>
      </c>
      <c r="C705" t="s">
        <v>335</v>
      </c>
      <c r="D705" t="s">
        <v>967</v>
      </c>
      <c r="E705" t="s">
        <v>968</v>
      </c>
      <c r="G705">
        <f t="shared" si="10"/>
        <v>4532.7860879999998</v>
      </c>
      <c r="H705">
        <v>1381.61</v>
      </c>
      <c r="I705">
        <v>0.26</v>
      </c>
      <c r="J705">
        <v>0.2</v>
      </c>
      <c r="K705">
        <v>0.05</v>
      </c>
      <c r="L705">
        <v>0.2</v>
      </c>
      <c r="N705">
        <v>0.01</v>
      </c>
      <c r="O705">
        <v>0</v>
      </c>
      <c r="P705">
        <v>2730</v>
      </c>
      <c r="Q705">
        <v>2700</v>
      </c>
      <c r="U705">
        <v>0</v>
      </c>
      <c r="V705">
        <v>0.36599999999999999</v>
      </c>
      <c r="AA705" t="s">
        <v>413</v>
      </c>
    </row>
    <row r="706" spans="1:29">
      <c r="A706" t="s">
        <v>82</v>
      </c>
      <c r="B706" t="s">
        <v>39</v>
      </c>
      <c r="C706" t="s">
        <v>335</v>
      </c>
      <c r="D706" t="s">
        <v>967</v>
      </c>
      <c r="E706" t="s">
        <v>968</v>
      </c>
      <c r="G706">
        <f t="shared" si="10"/>
        <v>4533.6390959999999</v>
      </c>
      <c r="H706">
        <v>1381.87</v>
      </c>
      <c r="I706">
        <v>0.31</v>
      </c>
      <c r="J706">
        <v>0.05</v>
      </c>
      <c r="K706">
        <v>0.02</v>
      </c>
      <c r="L706">
        <v>0.03</v>
      </c>
      <c r="M706">
        <v>0.01</v>
      </c>
      <c r="N706">
        <v>0.01</v>
      </c>
      <c r="O706">
        <v>0</v>
      </c>
      <c r="P706">
        <v>2710</v>
      </c>
      <c r="Q706">
        <v>2680</v>
      </c>
      <c r="U706">
        <v>0.434</v>
      </c>
      <c r="V706">
        <v>0.17399999999999999</v>
      </c>
      <c r="AA706" t="s">
        <v>1201</v>
      </c>
    </row>
    <row r="707" spans="1:29">
      <c r="A707" t="s">
        <v>82</v>
      </c>
      <c r="B707" t="s">
        <v>39</v>
      </c>
      <c r="C707" t="s">
        <v>335</v>
      </c>
      <c r="D707" t="s">
        <v>967</v>
      </c>
      <c r="E707" t="s">
        <v>968</v>
      </c>
      <c r="G707">
        <f t="shared" ref="G707:G770" si="11">H707*3.2808</f>
        <v>4534.6561440000005</v>
      </c>
      <c r="H707">
        <v>1382.18</v>
      </c>
      <c r="I707">
        <v>0.24</v>
      </c>
      <c r="J707">
        <v>0.47</v>
      </c>
      <c r="K707">
        <v>0.11</v>
      </c>
      <c r="L707">
        <v>0.33</v>
      </c>
      <c r="M707">
        <v>0.94</v>
      </c>
      <c r="N707">
        <v>1.4999999999999999E-2</v>
      </c>
      <c r="O707">
        <v>0</v>
      </c>
      <c r="P707">
        <v>2700</v>
      </c>
      <c r="Q707">
        <v>2660</v>
      </c>
      <c r="U707">
        <v>0.43099999999999999</v>
      </c>
      <c r="V707">
        <v>0.17199999999999999</v>
      </c>
      <c r="AA707" t="s">
        <v>1199</v>
      </c>
    </row>
    <row r="708" spans="1:29">
      <c r="A708" t="s">
        <v>82</v>
      </c>
      <c r="B708" t="s">
        <v>39</v>
      </c>
      <c r="C708" t="s">
        <v>335</v>
      </c>
      <c r="D708" t="s">
        <v>967</v>
      </c>
      <c r="E708" t="s">
        <v>968</v>
      </c>
      <c r="G708">
        <f t="shared" si="11"/>
        <v>4535.4435360000007</v>
      </c>
      <c r="H708">
        <v>1382.42</v>
      </c>
      <c r="I708">
        <v>0.28999999999999998</v>
      </c>
      <c r="J708">
        <v>0.01</v>
      </c>
      <c r="K708">
        <v>0</v>
      </c>
      <c r="N708">
        <v>5.0000000000000001E-3</v>
      </c>
      <c r="O708">
        <v>0</v>
      </c>
      <c r="P708">
        <v>2710</v>
      </c>
      <c r="Q708">
        <v>2700</v>
      </c>
      <c r="U708">
        <v>0.58299999999999996</v>
      </c>
      <c r="V708">
        <v>0.16200000000000001</v>
      </c>
      <c r="AA708" t="s">
        <v>1196</v>
      </c>
    </row>
    <row r="709" spans="1:29">
      <c r="A709" t="s">
        <v>82</v>
      </c>
      <c r="B709" t="s">
        <v>39</v>
      </c>
      <c r="C709" t="s">
        <v>335</v>
      </c>
      <c r="D709" t="s">
        <v>971</v>
      </c>
      <c r="E709" t="s">
        <v>972</v>
      </c>
      <c r="G709">
        <f t="shared" si="11"/>
        <v>4536.3949680000005</v>
      </c>
      <c r="H709">
        <v>1382.71</v>
      </c>
      <c r="I709">
        <v>0.16</v>
      </c>
      <c r="N709">
        <v>5.0000000000000001E-3</v>
      </c>
      <c r="O709">
        <v>0</v>
      </c>
      <c r="P709">
        <v>2700</v>
      </c>
      <c r="U709">
        <v>0.69399999999999995</v>
      </c>
      <c r="V709">
        <v>8.5999999999999993E-2</v>
      </c>
      <c r="AA709" t="s">
        <v>1202</v>
      </c>
    </row>
    <row r="710" spans="1:29">
      <c r="A710" t="s">
        <v>82</v>
      </c>
      <c r="B710" t="s">
        <v>39</v>
      </c>
      <c r="C710" t="s">
        <v>335</v>
      </c>
      <c r="D710" t="s">
        <v>967</v>
      </c>
      <c r="E710" t="s">
        <v>968</v>
      </c>
      <c r="G710">
        <f t="shared" si="11"/>
        <v>4536.9198959999994</v>
      </c>
      <c r="H710">
        <v>1382.87</v>
      </c>
      <c r="I710">
        <v>0.52</v>
      </c>
      <c r="J710">
        <v>0.02</v>
      </c>
      <c r="K710">
        <v>0.01</v>
      </c>
      <c r="L710">
        <v>0.01</v>
      </c>
      <c r="N710">
        <v>7.0000000000000001E-3</v>
      </c>
      <c r="O710">
        <v>0</v>
      </c>
      <c r="P710">
        <v>2690</v>
      </c>
      <c r="Q710">
        <v>2670</v>
      </c>
      <c r="U710">
        <v>0.67200000000000004</v>
      </c>
      <c r="V710">
        <v>0.11600000000000001</v>
      </c>
      <c r="AA710" t="s">
        <v>422</v>
      </c>
    </row>
    <row r="711" spans="1:29">
      <c r="A711" t="s">
        <v>82</v>
      </c>
      <c r="B711" t="s">
        <v>39</v>
      </c>
      <c r="C711" t="s">
        <v>335</v>
      </c>
      <c r="D711" t="s">
        <v>967</v>
      </c>
      <c r="E711" t="s">
        <v>968</v>
      </c>
      <c r="G711">
        <f t="shared" si="11"/>
        <v>4538.6259120000004</v>
      </c>
      <c r="H711">
        <v>1383.39</v>
      </c>
      <c r="I711">
        <v>0.16</v>
      </c>
      <c r="J711">
        <v>0.8</v>
      </c>
      <c r="K711">
        <v>0.13</v>
      </c>
      <c r="L711">
        <v>0.56000000000000005</v>
      </c>
      <c r="M711">
        <v>0.34</v>
      </c>
      <c r="N711">
        <v>1.7999999999999999E-2</v>
      </c>
      <c r="O711">
        <v>0</v>
      </c>
      <c r="P711">
        <v>2700</v>
      </c>
      <c r="Q711">
        <v>2650</v>
      </c>
      <c r="U711">
        <v>0.495</v>
      </c>
      <c r="V711">
        <v>0.19800000000000001</v>
      </c>
      <c r="AA711" t="s">
        <v>1200</v>
      </c>
    </row>
    <row r="712" spans="1:29">
      <c r="A712" t="s">
        <v>82</v>
      </c>
      <c r="B712" t="s">
        <v>39</v>
      </c>
      <c r="C712" t="s">
        <v>335</v>
      </c>
      <c r="D712" t="s">
        <v>967</v>
      </c>
      <c r="E712" t="s">
        <v>968</v>
      </c>
      <c r="G712">
        <f t="shared" si="11"/>
        <v>4539.1508400000002</v>
      </c>
      <c r="H712">
        <v>1383.55</v>
      </c>
      <c r="I712">
        <v>0.24</v>
      </c>
      <c r="L712">
        <v>39.9</v>
      </c>
      <c r="M712">
        <v>5.86</v>
      </c>
      <c r="N712">
        <v>5.0000000000000001E-3</v>
      </c>
      <c r="O712">
        <v>0</v>
      </c>
      <c r="P712">
        <v>2720</v>
      </c>
      <c r="Q712">
        <v>2710</v>
      </c>
      <c r="U712">
        <v>0.45600000000000002</v>
      </c>
      <c r="V712">
        <v>0.127</v>
      </c>
      <c r="AA712" t="s">
        <v>421</v>
      </c>
    </row>
    <row r="713" spans="1:29" s="57" customFormat="1">
      <c r="A713" s="57" t="s">
        <v>82</v>
      </c>
      <c r="B713" s="57" t="s">
        <v>39</v>
      </c>
      <c r="C713" s="57" t="s">
        <v>335</v>
      </c>
      <c r="D713" s="57" t="s">
        <v>967</v>
      </c>
      <c r="E713" s="57" t="s">
        <v>968</v>
      </c>
      <c r="G713" s="57">
        <f t="shared" si="11"/>
        <v>4539.9382320000004</v>
      </c>
      <c r="H713" s="57">
        <v>1383.79</v>
      </c>
      <c r="I713" s="57">
        <v>0.18</v>
      </c>
      <c r="J713" s="57">
        <v>0.01</v>
      </c>
      <c r="K713" s="57">
        <v>0</v>
      </c>
      <c r="N713" s="57">
        <v>5.0000000000000001E-3</v>
      </c>
      <c r="O713" s="57">
        <v>0</v>
      </c>
      <c r="P713" s="57">
        <v>2690</v>
      </c>
      <c r="Q713" s="57">
        <v>2680</v>
      </c>
      <c r="V713" s="57">
        <v>0.47699999999999998</v>
      </c>
      <c r="AA713" s="57" t="s">
        <v>422</v>
      </c>
      <c r="AB713" s="57" t="str">
        <f>'[1]test (2)'!$W$14</f>
        <v>SR-2022-001/E-02-1-7</v>
      </c>
      <c r="AC713" s="151" t="s">
        <v>425</v>
      </c>
    </row>
    <row r="714" spans="1:29">
      <c r="A714" t="s">
        <v>82</v>
      </c>
      <c r="B714" t="s">
        <v>39</v>
      </c>
      <c r="C714" t="s">
        <v>335</v>
      </c>
      <c r="D714" t="s">
        <v>971</v>
      </c>
      <c r="E714" t="s">
        <v>972</v>
      </c>
      <c r="G714">
        <f t="shared" si="11"/>
        <v>4540.5287760000001</v>
      </c>
      <c r="H714">
        <v>1383.97</v>
      </c>
      <c r="I714">
        <v>0.3</v>
      </c>
      <c r="N714">
        <v>6.0000000000000001E-3</v>
      </c>
      <c r="O714">
        <v>0</v>
      </c>
      <c r="P714">
        <v>2690</v>
      </c>
      <c r="U714">
        <v>0.61099999999999999</v>
      </c>
      <c r="V714">
        <v>0.105</v>
      </c>
      <c r="AA714" t="s">
        <v>1202</v>
      </c>
    </row>
    <row r="715" spans="1:29">
      <c r="A715" t="s">
        <v>82</v>
      </c>
      <c r="B715" t="s">
        <v>39</v>
      </c>
      <c r="C715" t="s">
        <v>335</v>
      </c>
      <c r="D715" t="s">
        <v>967</v>
      </c>
      <c r="E715" t="s">
        <v>968</v>
      </c>
      <c r="G715">
        <f t="shared" si="11"/>
        <v>4541.5130159999999</v>
      </c>
      <c r="H715">
        <v>1384.27</v>
      </c>
      <c r="I715">
        <v>0.83</v>
      </c>
      <c r="J715">
        <v>0.01</v>
      </c>
      <c r="K715">
        <v>0.01</v>
      </c>
      <c r="M715">
        <v>0.02</v>
      </c>
      <c r="N715">
        <v>6.0000000000000001E-3</v>
      </c>
      <c r="O715">
        <v>0</v>
      </c>
      <c r="P715">
        <v>2720</v>
      </c>
      <c r="Q715">
        <v>2700</v>
      </c>
      <c r="U715">
        <v>0</v>
      </c>
      <c r="V715">
        <v>0.61</v>
      </c>
      <c r="AA715" t="s">
        <v>421</v>
      </c>
    </row>
    <row r="716" spans="1:29">
      <c r="A716" s="13" t="s">
        <v>82</v>
      </c>
      <c r="B716" s="13" t="s">
        <v>39</v>
      </c>
      <c r="C716" t="s">
        <v>335</v>
      </c>
      <c r="D716" t="s">
        <v>967</v>
      </c>
      <c r="E716" t="s">
        <v>968</v>
      </c>
      <c r="G716">
        <f t="shared" si="11"/>
        <v>4544.2360799999997</v>
      </c>
      <c r="H716">
        <v>1385.1</v>
      </c>
      <c r="I716">
        <v>0.57999999999999996</v>
      </c>
      <c r="J716">
        <v>1.43</v>
      </c>
      <c r="K716">
        <v>0.83</v>
      </c>
      <c r="N716">
        <v>5.0000000000000001E-3</v>
      </c>
      <c r="O716">
        <v>0</v>
      </c>
      <c r="P716">
        <v>2710</v>
      </c>
      <c r="Q716">
        <v>2700</v>
      </c>
      <c r="U716">
        <v>0</v>
      </c>
      <c r="V716">
        <v>0.57899999999999996</v>
      </c>
      <c r="AA716" t="s">
        <v>421</v>
      </c>
    </row>
    <row r="717" spans="1:29">
      <c r="A717" t="s">
        <v>82</v>
      </c>
      <c r="B717" t="s">
        <v>39</v>
      </c>
      <c r="C717" t="s">
        <v>335</v>
      </c>
      <c r="D717" t="s">
        <v>967</v>
      </c>
      <c r="E717" t="s">
        <v>968</v>
      </c>
      <c r="G717">
        <f t="shared" si="11"/>
        <v>4546.1389440000003</v>
      </c>
      <c r="H717">
        <v>1385.68</v>
      </c>
      <c r="I717">
        <v>0.37</v>
      </c>
      <c r="J717">
        <v>0.26</v>
      </c>
      <c r="K717">
        <v>0.1</v>
      </c>
      <c r="M717">
        <v>0.04</v>
      </c>
      <c r="N717">
        <v>5.0000000000000001E-3</v>
      </c>
      <c r="O717">
        <v>0</v>
      </c>
      <c r="P717">
        <v>2700</v>
      </c>
      <c r="Q717">
        <v>2690</v>
      </c>
      <c r="V717">
        <v>0.40100000000000002</v>
      </c>
      <c r="AA717" t="s">
        <v>421</v>
      </c>
    </row>
    <row r="718" spans="1:29">
      <c r="A718" t="s">
        <v>82</v>
      </c>
      <c r="B718" t="s">
        <v>39</v>
      </c>
      <c r="C718" t="s">
        <v>335</v>
      </c>
      <c r="D718" t="s">
        <v>967</v>
      </c>
      <c r="E718" t="s">
        <v>968</v>
      </c>
      <c r="G718">
        <f t="shared" si="11"/>
        <v>4547.3528400000005</v>
      </c>
      <c r="H718">
        <v>1386.05</v>
      </c>
      <c r="I718">
        <v>0.28999999999999998</v>
      </c>
      <c r="J718">
        <v>0.02</v>
      </c>
      <c r="K718">
        <v>0.01</v>
      </c>
      <c r="N718">
        <v>5.0000000000000001E-3</v>
      </c>
      <c r="O718">
        <v>0</v>
      </c>
      <c r="P718">
        <v>2700</v>
      </c>
      <c r="Q718">
        <v>2690</v>
      </c>
      <c r="U718">
        <v>0.65200000000000002</v>
      </c>
      <c r="V718">
        <v>0.18099999999999999</v>
      </c>
      <c r="AA718" t="s">
        <v>1196</v>
      </c>
    </row>
    <row r="719" spans="1:29">
      <c r="A719" t="s">
        <v>82</v>
      </c>
      <c r="B719" t="s">
        <v>39</v>
      </c>
      <c r="C719" t="s">
        <v>335</v>
      </c>
      <c r="D719" t="s">
        <v>967</v>
      </c>
      <c r="E719" t="s">
        <v>968</v>
      </c>
      <c r="G719">
        <f t="shared" si="11"/>
        <v>4548.3042720000003</v>
      </c>
      <c r="H719">
        <v>1386.34</v>
      </c>
      <c r="I719">
        <v>0.16</v>
      </c>
      <c r="J719">
        <v>0.03</v>
      </c>
      <c r="K719">
        <v>0</v>
      </c>
      <c r="L719">
        <v>0.01</v>
      </c>
      <c r="N719">
        <v>6.0000000000000001E-3</v>
      </c>
      <c r="O719">
        <v>0</v>
      </c>
      <c r="P719">
        <v>2700</v>
      </c>
      <c r="Q719">
        <v>2690</v>
      </c>
      <c r="V719">
        <v>0.26800000000000002</v>
      </c>
      <c r="AA719" t="s">
        <v>1196</v>
      </c>
    </row>
    <row r="720" spans="1:29">
      <c r="A720" t="s">
        <v>82</v>
      </c>
      <c r="B720" t="s">
        <v>39</v>
      </c>
      <c r="C720" t="s">
        <v>335</v>
      </c>
      <c r="D720" t="s">
        <v>967</v>
      </c>
      <c r="E720" t="s">
        <v>968</v>
      </c>
      <c r="G720">
        <f t="shared" si="11"/>
        <v>4548.8292000000001</v>
      </c>
      <c r="H720">
        <v>1386.5</v>
      </c>
      <c r="I720">
        <v>0.5</v>
      </c>
      <c r="N720">
        <v>5.0000000000000001E-3</v>
      </c>
      <c r="O720">
        <v>0</v>
      </c>
      <c r="P720">
        <v>2710</v>
      </c>
      <c r="Q720">
        <v>2690</v>
      </c>
      <c r="U720">
        <v>0</v>
      </c>
      <c r="V720">
        <v>0.433</v>
      </c>
      <c r="AA720" t="s">
        <v>1196</v>
      </c>
    </row>
    <row r="721" spans="1:27">
      <c r="A721" t="s">
        <v>82</v>
      </c>
      <c r="B721" t="s">
        <v>39</v>
      </c>
      <c r="C721" t="s">
        <v>335</v>
      </c>
      <c r="D721" t="s">
        <v>967</v>
      </c>
      <c r="E721" t="s">
        <v>968</v>
      </c>
      <c r="G721">
        <f t="shared" si="11"/>
        <v>4550.4696000000004</v>
      </c>
      <c r="H721">
        <v>1387</v>
      </c>
      <c r="I721">
        <v>0.21</v>
      </c>
      <c r="N721">
        <v>5.0000000000000001E-3</v>
      </c>
      <c r="O721">
        <v>0</v>
      </c>
      <c r="P721">
        <v>2690</v>
      </c>
      <c r="Q721">
        <v>2690</v>
      </c>
      <c r="U721">
        <v>0.55700000000000005</v>
      </c>
      <c r="V721">
        <v>0.223</v>
      </c>
      <c r="AA721" t="s">
        <v>1196</v>
      </c>
    </row>
    <row r="722" spans="1:27">
      <c r="A722" t="s">
        <v>82</v>
      </c>
      <c r="B722" t="s">
        <v>39</v>
      </c>
      <c r="C722" t="s">
        <v>335</v>
      </c>
      <c r="D722" t="s">
        <v>967</v>
      </c>
      <c r="E722" t="s">
        <v>968</v>
      </c>
      <c r="G722">
        <f t="shared" si="11"/>
        <v>4551.1585680000007</v>
      </c>
      <c r="H722">
        <v>1387.21</v>
      </c>
      <c r="I722">
        <v>0.33</v>
      </c>
      <c r="N722">
        <v>8.0000000000000002E-3</v>
      </c>
      <c r="O722">
        <v>0</v>
      </c>
      <c r="P722">
        <v>2690</v>
      </c>
      <c r="Q722">
        <v>2670</v>
      </c>
      <c r="U722">
        <v>0.81899999999999995</v>
      </c>
      <c r="V722">
        <v>0.08</v>
      </c>
      <c r="AA722" t="s">
        <v>422</v>
      </c>
    </row>
    <row r="723" spans="1:27">
      <c r="A723" t="s">
        <v>82</v>
      </c>
      <c r="B723" t="s">
        <v>39</v>
      </c>
      <c r="C723" t="s">
        <v>335</v>
      </c>
      <c r="D723" t="s">
        <v>967</v>
      </c>
      <c r="E723" t="s">
        <v>968</v>
      </c>
      <c r="G723">
        <f t="shared" si="11"/>
        <v>4552.2412320000003</v>
      </c>
      <c r="H723">
        <v>1387.54</v>
      </c>
      <c r="I723">
        <v>0.44</v>
      </c>
      <c r="N723">
        <v>5.0000000000000001E-3</v>
      </c>
      <c r="O723">
        <v>0</v>
      </c>
      <c r="P723">
        <v>2710</v>
      </c>
      <c r="Q723">
        <v>2690</v>
      </c>
      <c r="V723">
        <v>0.59799999999999998</v>
      </c>
      <c r="AA723" t="s">
        <v>421</v>
      </c>
    </row>
    <row r="724" spans="1:27">
      <c r="A724" t="s">
        <v>82</v>
      </c>
      <c r="B724" t="s">
        <v>39</v>
      </c>
      <c r="C724" t="s">
        <v>335</v>
      </c>
      <c r="D724" t="s">
        <v>967</v>
      </c>
      <c r="E724" t="s">
        <v>968</v>
      </c>
      <c r="G724">
        <f t="shared" si="11"/>
        <v>4553.684784</v>
      </c>
      <c r="H724">
        <v>1387.98</v>
      </c>
      <c r="I724">
        <v>0.13</v>
      </c>
      <c r="J724">
        <v>0.02</v>
      </c>
      <c r="K724">
        <v>0</v>
      </c>
      <c r="L724">
        <v>0.02</v>
      </c>
      <c r="N724">
        <v>2.5000000000000001E-2</v>
      </c>
      <c r="O724">
        <v>0</v>
      </c>
      <c r="P724">
        <v>2710</v>
      </c>
      <c r="Q724">
        <v>2640</v>
      </c>
      <c r="U724">
        <v>0.53500000000000003</v>
      </c>
      <c r="V724">
        <v>0.14799999999999999</v>
      </c>
      <c r="AA724" t="s">
        <v>414</v>
      </c>
    </row>
    <row r="725" spans="1:27">
      <c r="A725" t="s">
        <v>82</v>
      </c>
      <c r="B725" t="s">
        <v>39</v>
      </c>
      <c r="C725" t="s">
        <v>335</v>
      </c>
      <c r="D725" t="s">
        <v>967</v>
      </c>
      <c r="E725" t="s">
        <v>968</v>
      </c>
      <c r="G725">
        <f t="shared" si="11"/>
        <v>4554.1112880000001</v>
      </c>
      <c r="H725">
        <v>1388.11</v>
      </c>
      <c r="I725">
        <v>0.16</v>
      </c>
      <c r="J725">
        <v>0.02</v>
      </c>
      <c r="K725">
        <v>0</v>
      </c>
      <c r="N725">
        <v>8.0000000000000002E-3</v>
      </c>
      <c r="O725">
        <v>0</v>
      </c>
      <c r="P725">
        <v>2710</v>
      </c>
      <c r="Q725">
        <v>2690</v>
      </c>
      <c r="V725">
        <v>0.49399999999999999</v>
      </c>
      <c r="AA725" t="s">
        <v>422</v>
      </c>
    </row>
    <row r="726" spans="1:27">
      <c r="A726" t="s">
        <v>82</v>
      </c>
      <c r="B726" t="s">
        <v>39</v>
      </c>
      <c r="C726" t="s">
        <v>335</v>
      </c>
      <c r="D726" t="s">
        <v>746</v>
      </c>
      <c r="E726" t="s">
        <v>34</v>
      </c>
      <c r="G726">
        <f t="shared" si="11"/>
        <v>4554.6362159999999</v>
      </c>
      <c r="H726">
        <v>1388.27</v>
      </c>
      <c r="I726">
        <v>2.6</v>
      </c>
      <c r="AA726" t="s">
        <v>201</v>
      </c>
    </row>
    <row r="727" spans="1:27">
      <c r="A727" t="s">
        <v>82</v>
      </c>
      <c r="B727" t="s">
        <v>39</v>
      </c>
      <c r="C727" t="s">
        <v>335</v>
      </c>
      <c r="D727" t="s">
        <v>971</v>
      </c>
      <c r="E727" t="s">
        <v>972</v>
      </c>
      <c r="G727">
        <f t="shared" si="11"/>
        <v>4563.1662959999994</v>
      </c>
      <c r="H727">
        <v>1390.87</v>
      </c>
      <c r="I727">
        <v>0.23</v>
      </c>
      <c r="N727">
        <v>7.0000000000000001E-3</v>
      </c>
      <c r="O727">
        <v>0</v>
      </c>
      <c r="P727">
        <v>2710</v>
      </c>
      <c r="U727">
        <v>0</v>
      </c>
      <c r="V727">
        <v>0.28100000000000003</v>
      </c>
      <c r="AA727" t="s">
        <v>1196</v>
      </c>
    </row>
    <row r="728" spans="1:27">
      <c r="A728" t="s">
        <v>82</v>
      </c>
      <c r="B728" t="s">
        <v>39</v>
      </c>
      <c r="C728" t="s">
        <v>335</v>
      </c>
      <c r="D728" t="s">
        <v>746</v>
      </c>
      <c r="E728" t="s">
        <v>34</v>
      </c>
      <c r="G728">
        <f t="shared" si="11"/>
        <v>4563.9208799999997</v>
      </c>
      <c r="H728">
        <v>1391.1</v>
      </c>
      <c r="I728">
        <v>0.77</v>
      </c>
      <c r="AA728" t="s">
        <v>201</v>
      </c>
    </row>
    <row r="729" spans="1:27">
      <c r="A729" t="s">
        <v>82</v>
      </c>
      <c r="B729" t="s">
        <v>39</v>
      </c>
      <c r="C729" t="s">
        <v>335</v>
      </c>
      <c r="D729" t="s">
        <v>971</v>
      </c>
      <c r="E729" t="s">
        <v>972</v>
      </c>
      <c r="G729">
        <f t="shared" si="11"/>
        <v>4566.4470959999999</v>
      </c>
      <c r="H729">
        <v>1391.87</v>
      </c>
      <c r="I729">
        <v>0.26</v>
      </c>
      <c r="J729">
        <v>0.53</v>
      </c>
      <c r="K729">
        <v>0.14000000000000001</v>
      </c>
      <c r="N729">
        <v>5.0000000000000001E-3</v>
      </c>
      <c r="O729">
        <v>0</v>
      </c>
      <c r="P729">
        <v>2710</v>
      </c>
      <c r="U729">
        <v>0</v>
      </c>
      <c r="V729">
        <v>0.23300000000000001</v>
      </c>
      <c r="AA729" t="s">
        <v>1200</v>
      </c>
    </row>
    <row r="730" spans="1:27">
      <c r="A730" t="s">
        <v>82</v>
      </c>
      <c r="B730" t="s">
        <v>39</v>
      </c>
      <c r="C730" t="s">
        <v>335</v>
      </c>
      <c r="D730" t="s">
        <v>746</v>
      </c>
      <c r="E730" t="s">
        <v>34</v>
      </c>
      <c r="G730">
        <f t="shared" si="11"/>
        <v>4567.3001040000008</v>
      </c>
      <c r="H730">
        <v>1392.13</v>
      </c>
      <c r="I730">
        <v>1.66</v>
      </c>
      <c r="AA730" t="s">
        <v>201</v>
      </c>
    </row>
    <row r="731" spans="1:27">
      <c r="A731" t="s">
        <v>82</v>
      </c>
      <c r="B731" t="s">
        <v>39</v>
      </c>
      <c r="C731" t="s">
        <v>335</v>
      </c>
      <c r="D731" t="s">
        <v>971</v>
      </c>
      <c r="E731" t="s">
        <v>972</v>
      </c>
      <c r="G731">
        <f t="shared" si="11"/>
        <v>4572.7462320000004</v>
      </c>
      <c r="H731">
        <v>1393.79</v>
      </c>
      <c r="I731">
        <v>7.0000000000000007E-2</v>
      </c>
      <c r="N731">
        <v>5.0000000000000001E-3</v>
      </c>
      <c r="O731">
        <v>0</v>
      </c>
      <c r="P731">
        <v>2710</v>
      </c>
      <c r="U731">
        <v>0</v>
      </c>
      <c r="V731">
        <v>0.35399999999999998</v>
      </c>
      <c r="AA731" t="s">
        <v>1196</v>
      </c>
    </row>
    <row r="732" spans="1:27">
      <c r="A732" t="s">
        <v>82</v>
      </c>
      <c r="B732" t="s">
        <v>39</v>
      </c>
      <c r="C732" t="s">
        <v>335</v>
      </c>
      <c r="D732" t="s">
        <v>746</v>
      </c>
      <c r="E732" t="s">
        <v>34</v>
      </c>
      <c r="G732">
        <f t="shared" si="11"/>
        <v>4572.9758879999999</v>
      </c>
      <c r="H732">
        <v>1393.86</v>
      </c>
      <c r="I732">
        <v>0.77</v>
      </c>
      <c r="AA732" t="s">
        <v>201</v>
      </c>
    </row>
    <row r="733" spans="1:27">
      <c r="A733" t="s">
        <v>82</v>
      </c>
      <c r="B733" t="s">
        <v>39</v>
      </c>
      <c r="C733" t="s">
        <v>335</v>
      </c>
      <c r="D733" t="s">
        <v>971</v>
      </c>
      <c r="E733" t="s">
        <v>972</v>
      </c>
      <c r="G733">
        <f t="shared" si="11"/>
        <v>4575.5021040000001</v>
      </c>
      <c r="H733">
        <v>1394.63</v>
      </c>
      <c r="I733">
        <v>0.13</v>
      </c>
      <c r="N733">
        <v>5.0000000000000001E-3</v>
      </c>
      <c r="O733">
        <v>0</v>
      </c>
      <c r="P733">
        <v>2710</v>
      </c>
      <c r="U733">
        <v>0.59399999999999997</v>
      </c>
      <c r="V733">
        <v>0.126</v>
      </c>
      <c r="AA733" t="s">
        <v>1202</v>
      </c>
    </row>
    <row r="734" spans="1:27">
      <c r="A734" t="s">
        <v>82</v>
      </c>
      <c r="B734" t="s">
        <v>39</v>
      </c>
      <c r="C734" t="s">
        <v>335</v>
      </c>
      <c r="D734" t="s">
        <v>746</v>
      </c>
      <c r="E734" t="s">
        <v>34</v>
      </c>
      <c r="G734">
        <f t="shared" si="11"/>
        <v>4575.9286080000002</v>
      </c>
      <c r="H734">
        <v>1394.76</v>
      </c>
      <c r="I734">
        <v>0.24</v>
      </c>
      <c r="AA734" t="s">
        <v>201</v>
      </c>
    </row>
    <row r="735" spans="1:27">
      <c r="A735" t="s">
        <v>83</v>
      </c>
      <c r="B735" t="s">
        <v>59</v>
      </c>
      <c r="C735" t="s">
        <v>447</v>
      </c>
      <c r="D735" t="s">
        <v>967</v>
      </c>
      <c r="E735" t="s">
        <v>968</v>
      </c>
      <c r="G735">
        <f t="shared" si="11"/>
        <v>4849.0223999999998</v>
      </c>
      <c r="H735">
        <v>1478</v>
      </c>
      <c r="I735">
        <v>0.28000000000000003</v>
      </c>
      <c r="J735">
        <v>0.26</v>
      </c>
      <c r="K735">
        <v>7.0000000000000007E-2</v>
      </c>
      <c r="L735">
        <v>0.23</v>
      </c>
      <c r="M735">
        <v>1.73</v>
      </c>
      <c r="N735">
        <v>4.1000000000000002E-2</v>
      </c>
      <c r="O735">
        <v>0.01</v>
      </c>
      <c r="P735">
        <v>2870</v>
      </c>
      <c r="Q735">
        <v>2750</v>
      </c>
      <c r="U735">
        <v>0.36</v>
      </c>
      <c r="V735">
        <v>0.14099999999999999</v>
      </c>
      <c r="AA735" t="s">
        <v>1132</v>
      </c>
    </row>
    <row r="736" spans="1:27">
      <c r="A736" t="s">
        <v>83</v>
      </c>
      <c r="B736" t="s">
        <v>59</v>
      </c>
      <c r="C736" t="s">
        <v>447</v>
      </c>
      <c r="D736" t="s">
        <v>971</v>
      </c>
      <c r="E736" t="s">
        <v>972</v>
      </c>
      <c r="G736">
        <f t="shared" si="11"/>
        <v>4849.9410239999997</v>
      </c>
      <c r="H736">
        <v>1478.28</v>
      </c>
      <c r="I736">
        <v>0.88</v>
      </c>
      <c r="N736">
        <v>2.3E-2</v>
      </c>
      <c r="O736">
        <v>0.02</v>
      </c>
      <c r="P736">
        <v>2850</v>
      </c>
      <c r="Q736">
        <v>2790</v>
      </c>
      <c r="V736">
        <v>0.18099999999999999</v>
      </c>
      <c r="AA736" t="s">
        <v>618</v>
      </c>
    </row>
    <row r="737" spans="1:29" s="57" customFormat="1">
      <c r="A737" s="13" t="s">
        <v>83</v>
      </c>
      <c r="B737" s="13" t="s">
        <v>59</v>
      </c>
      <c r="C737" s="57" t="s">
        <v>447</v>
      </c>
      <c r="D737" s="57" t="s">
        <v>967</v>
      </c>
      <c r="E737" s="57" t="s">
        <v>968</v>
      </c>
      <c r="G737" s="57">
        <f t="shared" si="11"/>
        <v>4852.8281280000001</v>
      </c>
      <c r="H737" s="57">
        <v>1479.16</v>
      </c>
      <c r="I737" s="57">
        <v>0.74</v>
      </c>
      <c r="J737" s="57">
        <v>0.01</v>
      </c>
      <c r="K737" s="57">
        <v>0.01</v>
      </c>
      <c r="N737" s="57">
        <v>2.5000000000000001E-2</v>
      </c>
      <c r="O737" s="57">
        <v>0.02</v>
      </c>
      <c r="P737" s="57">
        <v>2860</v>
      </c>
      <c r="Q737" s="57">
        <v>2780</v>
      </c>
      <c r="U737" s="57">
        <v>0.46500000000000002</v>
      </c>
      <c r="V737" s="57">
        <v>0.182</v>
      </c>
      <c r="AA737" s="57" t="s">
        <v>654</v>
      </c>
      <c r="AB737" s="57" t="s">
        <v>1203</v>
      </c>
      <c r="AC737" s="165" t="s">
        <v>776</v>
      </c>
    </row>
    <row r="738" spans="1:29">
      <c r="A738" t="s">
        <v>83</v>
      </c>
      <c r="B738" t="s">
        <v>59</v>
      </c>
      <c r="C738" t="s">
        <v>447</v>
      </c>
      <c r="D738" t="s">
        <v>971</v>
      </c>
      <c r="E738" t="s">
        <v>972</v>
      </c>
      <c r="G738">
        <f t="shared" si="11"/>
        <v>4855.2559200000005</v>
      </c>
      <c r="H738">
        <v>1479.9</v>
      </c>
      <c r="I738">
        <v>0.3</v>
      </c>
      <c r="N738">
        <v>1.9E-2</v>
      </c>
      <c r="O738">
        <v>0.01</v>
      </c>
      <c r="P738">
        <v>2850</v>
      </c>
      <c r="Q738">
        <v>2800</v>
      </c>
      <c r="V738">
        <v>9.7000000000000003E-2</v>
      </c>
      <c r="AA738" t="s">
        <v>618</v>
      </c>
    </row>
    <row r="739" spans="1:29">
      <c r="A739" t="s">
        <v>83</v>
      </c>
      <c r="B739" t="s">
        <v>59</v>
      </c>
      <c r="C739" t="s">
        <v>447</v>
      </c>
      <c r="D739" t="s">
        <v>967</v>
      </c>
      <c r="E739" t="s">
        <v>968</v>
      </c>
      <c r="G739">
        <f t="shared" si="11"/>
        <v>4856.2401600000003</v>
      </c>
      <c r="H739">
        <v>1480.2</v>
      </c>
      <c r="I739">
        <v>0.75</v>
      </c>
      <c r="N739">
        <v>2.3E-2</v>
      </c>
      <c r="O739">
        <v>0.02</v>
      </c>
      <c r="P739">
        <v>2850</v>
      </c>
      <c r="Q739">
        <v>2790</v>
      </c>
      <c r="V739">
        <v>0.52400000000000002</v>
      </c>
      <c r="AA739" t="s">
        <v>1074</v>
      </c>
    </row>
    <row r="740" spans="1:29">
      <c r="A740" t="s">
        <v>83</v>
      </c>
      <c r="B740" t="s">
        <v>59</v>
      </c>
      <c r="C740" t="s">
        <v>447</v>
      </c>
      <c r="D740" t="s">
        <v>967</v>
      </c>
      <c r="E740" t="s">
        <v>968</v>
      </c>
      <c r="G740">
        <f t="shared" si="11"/>
        <v>4858.7007600000006</v>
      </c>
      <c r="H740">
        <v>1480.95</v>
      </c>
      <c r="I740">
        <v>0.71</v>
      </c>
      <c r="J740">
        <v>0.03</v>
      </c>
      <c r="K740">
        <v>0.02</v>
      </c>
      <c r="N740">
        <v>2.1999999999999999E-2</v>
      </c>
      <c r="O740">
        <v>0.02</v>
      </c>
      <c r="P740">
        <v>2850</v>
      </c>
      <c r="Q740">
        <v>2790</v>
      </c>
      <c r="U740">
        <v>0.315</v>
      </c>
      <c r="V740">
        <v>0.123</v>
      </c>
      <c r="AA740" t="s">
        <v>1074</v>
      </c>
    </row>
    <row r="741" spans="1:29">
      <c r="A741" t="s">
        <v>83</v>
      </c>
      <c r="B741" t="s">
        <v>59</v>
      </c>
      <c r="C741" t="s">
        <v>447</v>
      </c>
      <c r="D741" t="s">
        <v>967</v>
      </c>
      <c r="E741" t="s">
        <v>968</v>
      </c>
      <c r="G741">
        <f t="shared" si="11"/>
        <v>4861.0301280000003</v>
      </c>
      <c r="H741">
        <v>1481.66</v>
      </c>
      <c r="I741">
        <v>0.23</v>
      </c>
      <c r="J741">
        <v>120</v>
      </c>
      <c r="K741">
        <v>27.6</v>
      </c>
      <c r="L741">
        <v>30.3</v>
      </c>
      <c r="M741">
        <v>4.18</v>
      </c>
      <c r="N741">
        <v>8.5000000000000006E-2</v>
      </c>
      <c r="O741">
        <v>0.02</v>
      </c>
      <c r="P741">
        <v>2860</v>
      </c>
      <c r="Q741">
        <v>2620</v>
      </c>
      <c r="V741">
        <v>0.26300000000000001</v>
      </c>
      <c r="AA741" t="s">
        <v>1204</v>
      </c>
    </row>
    <row r="742" spans="1:29">
      <c r="A742" t="s">
        <v>83</v>
      </c>
      <c r="B742" t="s">
        <v>59</v>
      </c>
      <c r="C742" t="s">
        <v>447</v>
      </c>
      <c r="D742" t="s">
        <v>967</v>
      </c>
      <c r="E742" t="s">
        <v>968</v>
      </c>
      <c r="G742">
        <f t="shared" si="11"/>
        <v>4861.7847120000006</v>
      </c>
      <c r="H742">
        <v>1481.89</v>
      </c>
      <c r="I742">
        <v>0.66</v>
      </c>
      <c r="J742">
        <v>2.67</v>
      </c>
      <c r="K742">
        <v>1.76</v>
      </c>
      <c r="L742">
        <v>0.48</v>
      </c>
      <c r="M742">
        <v>3.39</v>
      </c>
      <c r="N742">
        <v>0.04</v>
      </c>
      <c r="O742">
        <v>0.03</v>
      </c>
      <c r="P742">
        <v>2860</v>
      </c>
      <c r="Q742">
        <v>2740</v>
      </c>
      <c r="V742">
        <v>0.20699999999999999</v>
      </c>
      <c r="AA742" t="s">
        <v>1205</v>
      </c>
    </row>
    <row r="743" spans="1:29">
      <c r="A743" t="s">
        <v>83</v>
      </c>
      <c r="B743" t="s">
        <v>59</v>
      </c>
      <c r="C743" t="s">
        <v>447</v>
      </c>
      <c r="D743" t="s">
        <v>971</v>
      </c>
      <c r="E743" t="s">
        <v>972</v>
      </c>
      <c r="G743">
        <f t="shared" si="11"/>
        <v>4863.9500399999997</v>
      </c>
      <c r="H743">
        <v>1482.55</v>
      </c>
      <c r="I743">
        <v>0.21</v>
      </c>
      <c r="J743">
        <v>0.02</v>
      </c>
      <c r="K743">
        <v>0</v>
      </c>
      <c r="N743">
        <v>2.5000000000000001E-2</v>
      </c>
      <c r="O743">
        <v>0.01</v>
      </c>
      <c r="P743">
        <v>2850</v>
      </c>
      <c r="Q743">
        <v>2780</v>
      </c>
      <c r="U743">
        <v>0.20499999999999999</v>
      </c>
      <c r="V743">
        <v>0.08</v>
      </c>
      <c r="AA743" t="s">
        <v>654</v>
      </c>
    </row>
    <row r="744" spans="1:29">
      <c r="A744" t="s">
        <v>83</v>
      </c>
      <c r="B744" t="s">
        <v>59</v>
      </c>
      <c r="C744" t="s">
        <v>447</v>
      </c>
      <c r="D744" t="s">
        <v>967</v>
      </c>
      <c r="E744" t="s">
        <v>968</v>
      </c>
      <c r="G744">
        <f t="shared" si="11"/>
        <v>4864.6390080000001</v>
      </c>
      <c r="H744">
        <v>1482.76</v>
      </c>
      <c r="I744">
        <v>0.31</v>
      </c>
      <c r="J744">
        <v>4.9000000000000004</v>
      </c>
      <c r="K744">
        <v>1.52</v>
      </c>
      <c r="L744">
        <v>3.53</v>
      </c>
      <c r="M744">
        <v>0.39</v>
      </c>
      <c r="N744">
        <v>5.1999999999999998E-2</v>
      </c>
      <c r="O744">
        <v>0.02</v>
      </c>
      <c r="P744">
        <v>2860</v>
      </c>
      <c r="Q744">
        <v>2710</v>
      </c>
      <c r="V744">
        <v>0.24299999999999999</v>
      </c>
      <c r="AA744" t="s">
        <v>654</v>
      </c>
    </row>
    <row r="745" spans="1:29">
      <c r="A745" t="s">
        <v>83</v>
      </c>
      <c r="B745" t="s">
        <v>59</v>
      </c>
      <c r="C745" t="s">
        <v>447</v>
      </c>
      <c r="D745" t="s">
        <v>967</v>
      </c>
      <c r="E745" t="s">
        <v>968</v>
      </c>
      <c r="G745">
        <f t="shared" si="11"/>
        <v>4865.6560559999998</v>
      </c>
      <c r="H745">
        <v>1483.07</v>
      </c>
      <c r="I745">
        <v>0.4</v>
      </c>
      <c r="J745">
        <v>0.6</v>
      </c>
      <c r="K745">
        <v>0.24</v>
      </c>
      <c r="L745">
        <v>0.33</v>
      </c>
      <c r="M745">
        <v>0.08</v>
      </c>
      <c r="N745">
        <v>4.2000000000000003E-2</v>
      </c>
      <c r="O745">
        <v>0.02</v>
      </c>
      <c r="P745">
        <v>2830</v>
      </c>
      <c r="Q745">
        <v>2720</v>
      </c>
      <c r="V745">
        <v>0.15</v>
      </c>
      <c r="AA745" t="s">
        <v>780</v>
      </c>
    </row>
    <row r="746" spans="1:29">
      <c r="A746" t="s">
        <v>83</v>
      </c>
      <c r="B746" t="s">
        <v>59</v>
      </c>
      <c r="C746" t="s">
        <v>447</v>
      </c>
      <c r="D746" t="s">
        <v>967</v>
      </c>
      <c r="E746" t="s">
        <v>968</v>
      </c>
      <c r="G746">
        <f t="shared" si="11"/>
        <v>4866.9683760000007</v>
      </c>
      <c r="H746">
        <v>1483.47</v>
      </c>
      <c r="I746">
        <v>0.61</v>
      </c>
      <c r="J746">
        <v>21.7</v>
      </c>
      <c r="K746">
        <v>13.24</v>
      </c>
      <c r="L746">
        <v>2.5099999999999998</v>
      </c>
      <c r="M746">
        <v>0.02</v>
      </c>
      <c r="N746">
        <v>5.1999999999999998E-2</v>
      </c>
      <c r="O746">
        <v>0.03</v>
      </c>
      <c r="P746">
        <v>2860</v>
      </c>
      <c r="Q746">
        <v>2710</v>
      </c>
      <c r="U746">
        <v>9.8000000000000004E-2</v>
      </c>
      <c r="V746">
        <v>0.26800000000000002</v>
      </c>
      <c r="AA746" t="s">
        <v>654</v>
      </c>
    </row>
    <row r="747" spans="1:29">
      <c r="A747" t="s">
        <v>83</v>
      </c>
      <c r="B747" t="s">
        <v>59</v>
      </c>
      <c r="C747" t="s">
        <v>447</v>
      </c>
      <c r="D747" t="s">
        <v>971</v>
      </c>
      <c r="E747" t="s">
        <v>972</v>
      </c>
      <c r="G747">
        <f t="shared" si="11"/>
        <v>4868.9696640000002</v>
      </c>
      <c r="H747">
        <v>1484.08</v>
      </c>
      <c r="I747">
        <v>0.12</v>
      </c>
      <c r="J747">
        <v>0.11</v>
      </c>
      <c r="K747">
        <v>0.01</v>
      </c>
      <c r="N747">
        <v>7.5999999999999998E-2</v>
      </c>
      <c r="O747">
        <v>0.01</v>
      </c>
      <c r="P747">
        <v>2850</v>
      </c>
      <c r="Q747">
        <v>2630</v>
      </c>
      <c r="U747">
        <v>0.19500000000000001</v>
      </c>
      <c r="V747">
        <v>7.5999999999999998E-2</v>
      </c>
      <c r="AA747" t="s">
        <v>654</v>
      </c>
    </row>
    <row r="748" spans="1:29">
      <c r="A748" t="s">
        <v>83</v>
      </c>
      <c r="B748" t="s">
        <v>59</v>
      </c>
      <c r="C748" t="s">
        <v>447</v>
      </c>
      <c r="D748" t="s">
        <v>967</v>
      </c>
      <c r="E748" t="s">
        <v>968</v>
      </c>
      <c r="G748">
        <f t="shared" si="11"/>
        <v>4869.3633600000003</v>
      </c>
      <c r="H748">
        <v>1484.2</v>
      </c>
      <c r="I748">
        <v>0.3</v>
      </c>
      <c r="J748">
        <v>645</v>
      </c>
      <c r="K748">
        <v>193.5</v>
      </c>
      <c r="L748">
        <v>118</v>
      </c>
      <c r="M748">
        <v>41.7</v>
      </c>
      <c r="N748">
        <v>0.127</v>
      </c>
      <c r="O748">
        <v>0.04</v>
      </c>
      <c r="P748">
        <v>2860</v>
      </c>
      <c r="Q748">
        <v>2500</v>
      </c>
      <c r="V748">
        <v>0.39200000000000002</v>
      </c>
      <c r="AA748" t="s">
        <v>1206</v>
      </c>
    </row>
    <row r="749" spans="1:29">
      <c r="A749" t="s">
        <v>83</v>
      </c>
      <c r="B749" t="s">
        <v>59</v>
      </c>
      <c r="C749" t="s">
        <v>447</v>
      </c>
      <c r="D749" t="s">
        <v>967</v>
      </c>
      <c r="E749" t="s">
        <v>968</v>
      </c>
      <c r="G749">
        <f t="shared" si="11"/>
        <v>4870.3476000000001</v>
      </c>
      <c r="H749">
        <v>1484.5</v>
      </c>
      <c r="I749">
        <v>0.3</v>
      </c>
      <c r="J749">
        <v>72.099999999999994</v>
      </c>
      <c r="K749">
        <v>21.63</v>
      </c>
      <c r="L749">
        <v>26.4</v>
      </c>
      <c r="M749">
        <v>0.17</v>
      </c>
      <c r="N749">
        <v>0.108</v>
      </c>
      <c r="O749">
        <v>0.03</v>
      </c>
      <c r="P749">
        <v>2860</v>
      </c>
      <c r="Q749">
        <v>2550</v>
      </c>
      <c r="U749">
        <v>8.4000000000000005E-2</v>
      </c>
      <c r="V749">
        <v>0.56000000000000005</v>
      </c>
      <c r="AA749" t="s">
        <v>1206</v>
      </c>
    </row>
    <row r="750" spans="1:29">
      <c r="A750" t="s">
        <v>83</v>
      </c>
      <c r="B750" t="s">
        <v>59</v>
      </c>
      <c r="C750" t="s">
        <v>447</v>
      </c>
      <c r="D750" t="s">
        <v>967</v>
      </c>
      <c r="E750" t="s">
        <v>968</v>
      </c>
      <c r="G750">
        <f t="shared" si="11"/>
        <v>4871.3318399999998</v>
      </c>
      <c r="H750">
        <v>1484.8</v>
      </c>
      <c r="I750">
        <v>0.23</v>
      </c>
      <c r="J750">
        <v>64.7</v>
      </c>
      <c r="K750">
        <v>14.88</v>
      </c>
      <c r="L750">
        <v>13.2</v>
      </c>
      <c r="M750">
        <v>0.12</v>
      </c>
      <c r="N750">
        <v>5.1999999999999998E-2</v>
      </c>
      <c r="O750">
        <v>0.01</v>
      </c>
      <c r="P750">
        <v>2840</v>
      </c>
      <c r="Q750">
        <v>2690</v>
      </c>
      <c r="U750">
        <v>0.26800000000000002</v>
      </c>
      <c r="V750">
        <v>0.315</v>
      </c>
      <c r="AA750" t="s">
        <v>1207</v>
      </c>
    </row>
    <row r="751" spans="1:29">
      <c r="A751" t="s">
        <v>83</v>
      </c>
      <c r="B751" t="s">
        <v>59</v>
      </c>
      <c r="C751" t="s">
        <v>447</v>
      </c>
      <c r="D751" t="s">
        <v>967</v>
      </c>
      <c r="E751" t="s">
        <v>968</v>
      </c>
      <c r="G751">
        <f t="shared" si="11"/>
        <v>4872.0864240000001</v>
      </c>
      <c r="H751">
        <v>1485.03</v>
      </c>
      <c r="I751">
        <v>0.36</v>
      </c>
      <c r="J751">
        <v>19.399999999999999</v>
      </c>
      <c r="K751">
        <v>6.98</v>
      </c>
      <c r="L751">
        <v>0.11</v>
      </c>
      <c r="N751">
        <v>5.8000000000000003E-2</v>
      </c>
      <c r="O751">
        <v>0.02</v>
      </c>
      <c r="P751">
        <v>2860</v>
      </c>
      <c r="Q751">
        <v>2690</v>
      </c>
      <c r="V751">
        <v>0.13200000000000001</v>
      </c>
      <c r="AA751" t="s">
        <v>654</v>
      </c>
    </row>
    <row r="752" spans="1:29">
      <c r="A752" t="s">
        <v>83</v>
      </c>
      <c r="B752" t="s">
        <v>59</v>
      </c>
      <c r="C752" t="s">
        <v>447</v>
      </c>
      <c r="D752" t="s">
        <v>967</v>
      </c>
      <c r="E752" t="s">
        <v>968</v>
      </c>
      <c r="G752">
        <f t="shared" si="11"/>
        <v>4873.2675120000004</v>
      </c>
      <c r="H752">
        <v>1485.39</v>
      </c>
      <c r="I752">
        <v>1.07</v>
      </c>
      <c r="J752">
        <v>46.7</v>
      </c>
      <c r="K752">
        <v>49.97</v>
      </c>
      <c r="L752">
        <v>13.6</v>
      </c>
      <c r="N752">
        <v>4.1000000000000002E-2</v>
      </c>
      <c r="O752">
        <v>0.04</v>
      </c>
      <c r="P752">
        <v>2840</v>
      </c>
      <c r="Q752">
        <v>2730</v>
      </c>
      <c r="V752">
        <v>0.33900000000000002</v>
      </c>
      <c r="AA752" t="s">
        <v>761</v>
      </c>
    </row>
    <row r="753" spans="1:29">
      <c r="A753" t="s">
        <v>83</v>
      </c>
      <c r="B753" t="s">
        <v>59</v>
      </c>
      <c r="C753" t="s">
        <v>447</v>
      </c>
      <c r="D753" t="s">
        <v>967</v>
      </c>
      <c r="E753" t="s">
        <v>968</v>
      </c>
      <c r="G753">
        <f t="shared" si="11"/>
        <v>4876.7779680000003</v>
      </c>
      <c r="H753">
        <v>1486.46</v>
      </c>
      <c r="I753">
        <v>0.3</v>
      </c>
      <c r="J753">
        <v>4.03</v>
      </c>
      <c r="K753">
        <v>1.21</v>
      </c>
      <c r="L753">
        <v>2.59</v>
      </c>
      <c r="M753">
        <v>0.2</v>
      </c>
      <c r="N753">
        <v>6.4000000000000001E-2</v>
      </c>
      <c r="O753">
        <v>0.02</v>
      </c>
      <c r="P753">
        <v>2850</v>
      </c>
      <c r="Q753">
        <v>2670</v>
      </c>
      <c r="V753">
        <v>0.17599999999999999</v>
      </c>
      <c r="AA753" t="s">
        <v>654</v>
      </c>
    </row>
    <row r="754" spans="1:29">
      <c r="A754" t="s">
        <v>83</v>
      </c>
      <c r="B754" t="s">
        <v>59</v>
      </c>
      <c r="C754" t="s">
        <v>447</v>
      </c>
      <c r="D754" t="s">
        <v>967</v>
      </c>
      <c r="E754" t="s">
        <v>968</v>
      </c>
      <c r="G754">
        <f t="shared" si="11"/>
        <v>4877.7622080000001</v>
      </c>
      <c r="H754">
        <v>1486.76</v>
      </c>
      <c r="I754">
        <v>0.52</v>
      </c>
      <c r="J754">
        <v>0.24</v>
      </c>
      <c r="K754">
        <v>0.12</v>
      </c>
      <c r="L754">
        <v>0.09</v>
      </c>
      <c r="N754">
        <v>0.02</v>
      </c>
      <c r="O754">
        <v>0.01</v>
      </c>
      <c r="P754">
        <v>2870</v>
      </c>
      <c r="Q754">
        <v>2810</v>
      </c>
      <c r="V754">
        <v>0.318</v>
      </c>
      <c r="AA754" t="s">
        <v>654</v>
      </c>
    </row>
    <row r="755" spans="1:29">
      <c r="A755" t="s">
        <v>83</v>
      </c>
      <c r="B755" t="s">
        <v>59</v>
      </c>
      <c r="C755" t="s">
        <v>447</v>
      </c>
      <c r="D755" t="s">
        <v>967</v>
      </c>
      <c r="E755" t="s">
        <v>968</v>
      </c>
      <c r="G755">
        <f t="shared" si="11"/>
        <v>4879.4682240000002</v>
      </c>
      <c r="H755">
        <v>1487.28</v>
      </c>
      <c r="I755">
        <v>0.38</v>
      </c>
      <c r="J755">
        <v>0.68</v>
      </c>
      <c r="K755">
        <v>0.26</v>
      </c>
      <c r="L755">
        <v>0.1</v>
      </c>
      <c r="M755">
        <v>0.04</v>
      </c>
      <c r="N755">
        <v>3.7999999999999999E-2</v>
      </c>
      <c r="O755">
        <v>0.01</v>
      </c>
      <c r="P755">
        <v>2860</v>
      </c>
      <c r="Q755">
        <v>2750</v>
      </c>
      <c r="V755">
        <v>0.20899999999999999</v>
      </c>
      <c r="AA755" t="s">
        <v>780</v>
      </c>
    </row>
    <row r="756" spans="1:29">
      <c r="A756" t="s">
        <v>83</v>
      </c>
      <c r="B756" t="s">
        <v>59</v>
      </c>
      <c r="C756" t="s">
        <v>447</v>
      </c>
      <c r="D756" t="s">
        <v>967</v>
      </c>
      <c r="E756" t="s">
        <v>968</v>
      </c>
      <c r="G756">
        <f t="shared" si="11"/>
        <v>4880.7149280000003</v>
      </c>
      <c r="H756">
        <v>1487.66</v>
      </c>
      <c r="I756">
        <v>0.39</v>
      </c>
      <c r="J756">
        <v>60</v>
      </c>
      <c r="K756">
        <v>23.4</v>
      </c>
      <c r="L756">
        <v>1.32</v>
      </c>
      <c r="M756">
        <v>7</v>
      </c>
      <c r="N756">
        <v>2.7E-2</v>
      </c>
      <c r="O756">
        <v>0.01</v>
      </c>
      <c r="P756">
        <v>2840</v>
      </c>
      <c r="Q756">
        <v>2760</v>
      </c>
      <c r="V756">
        <v>0.20499999999999999</v>
      </c>
      <c r="AA756" t="s">
        <v>654</v>
      </c>
    </row>
    <row r="757" spans="1:29">
      <c r="A757" t="s">
        <v>83</v>
      </c>
      <c r="B757" t="s">
        <v>59</v>
      </c>
      <c r="C757" t="s">
        <v>447</v>
      </c>
      <c r="D757" t="s">
        <v>967</v>
      </c>
      <c r="E757" t="s">
        <v>968</v>
      </c>
      <c r="G757">
        <f t="shared" si="11"/>
        <v>4881.9944400000004</v>
      </c>
      <c r="H757">
        <v>1488.05</v>
      </c>
      <c r="I757">
        <v>0.18</v>
      </c>
      <c r="J757">
        <v>3.83</v>
      </c>
      <c r="K757">
        <v>0.69</v>
      </c>
      <c r="L757">
        <v>0.02</v>
      </c>
      <c r="N757">
        <v>4.2999999999999997E-2</v>
      </c>
      <c r="O757">
        <v>0.01</v>
      </c>
      <c r="P757">
        <v>2860</v>
      </c>
      <c r="Q757">
        <v>2730</v>
      </c>
      <c r="U757">
        <v>0.28999999999999998</v>
      </c>
      <c r="V757">
        <v>0.113</v>
      </c>
      <c r="AA757" t="s">
        <v>1206</v>
      </c>
    </row>
    <row r="758" spans="1:29">
      <c r="A758" t="s">
        <v>83</v>
      </c>
      <c r="B758" t="s">
        <v>59</v>
      </c>
      <c r="C758" t="s">
        <v>447</v>
      </c>
      <c r="D758" t="s">
        <v>971</v>
      </c>
      <c r="E758" t="s">
        <v>972</v>
      </c>
      <c r="G758">
        <f t="shared" si="11"/>
        <v>4882.5849840000001</v>
      </c>
      <c r="H758">
        <v>1488.23</v>
      </c>
      <c r="I758">
        <v>0.15</v>
      </c>
      <c r="N758">
        <v>1.6E-2</v>
      </c>
      <c r="O758">
        <v>0</v>
      </c>
      <c r="P758">
        <v>2850</v>
      </c>
      <c r="Q758">
        <v>2810</v>
      </c>
      <c r="U758">
        <v>0.20399999999999999</v>
      </c>
      <c r="V758">
        <v>0.08</v>
      </c>
      <c r="AA758" t="s">
        <v>1096</v>
      </c>
    </row>
    <row r="759" spans="1:29">
      <c r="A759" t="s">
        <v>83</v>
      </c>
      <c r="B759" t="s">
        <v>59</v>
      </c>
      <c r="C759" t="s">
        <v>447</v>
      </c>
      <c r="D759" t="s">
        <v>967</v>
      </c>
      <c r="E759" t="s">
        <v>968</v>
      </c>
      <c r="G759">
        <f t="shared" si="11"/>
        <v>4883.0771040000009</v>
      </c>
      <c r="H759">
        <v>1488.38</v>
      </c>
      <c r="I759">
        <v>0.26</v>
      </c>
      <c r="N759">
        <v>4.3999999999999997E-2</v>
      </c>
      <c r="O759">
        <v>0.01</v>
      </c>
      <c r="P759">
        <v>2850</v>
      </c>
      <c r="Q759">
        <v>2720</v>
      </c>
      <c r="V759">
        <v>3.2000000000000001E-2</v>
      </c>
      <c r="AA759" t="s">
        <v>654</v>
      </c>
    </row>
    <row r="760" spans="1:29">
      <c r="A760" t="s">
        <v>83</v>
      </c>
      <c r="B760" t="s">
        <v>59</v>
      </c>
      <c r="C760" t="s">
        <v>447</v>
      </c>
      <c r="D760" t="s">
        <v>746</v>
      </c>
      <c r="E760" t="s">
        <v>34</v>
      </c>
      <c r="G760">
        <f t="shared" si="11"/>
        <v>4883.9301120000009</v>
      </c>
      <c r="H760">
        <v>1488.64</v>
      </c>
      <c r="I760">
        <v>0.22</v>
      </c>
      <c r="AA760" t="s">
        <v>980</v>
      </c>
    </row>
    <row r="761" spans="1:29">
      <c r="A761" t="s">
        <v>83</v>
      </c>
      <c r="B761" t="s">
        <v>59</v>
      </c>
      <c r="C761" t="s">
        <v>447</v>
      </c>
      <c r="D761" t="s">
        <v>967</v>
      </c>
      <c r="E761" t="s">
        <v>968</v>
      </c>
      <c r="G761">
        <f t="shared" si="11"/>
        <v>4884.6518880000003</v>
      </c>
      <c r="H761">
        <v>1488.86</v>
      </c>
      <c r="I761">
        <v>0.12</v>
      </c>
      <c r="J761">
        <v>890</v>
      </c>
      <c r="K761">
        <v>106.8</v>
      </c>
      <c r="L761">
        <v>188</v>
      </c>
      <c r="M761">
        <v>0.32</v>
      </c>
      <c r="N761">
        <v>0.11700000000000001</v>
      </c>
      <c r="O761">
        <v>0.01</v>
      </c>
      <c r="P761">
        <v>2860</v>
      </c>
      <c r="Q761">
        <v>2530</v>
      </c>
      <c r="U761">
        <v>0.435</v>
      </c>
      <c r="V761">
        <v>0.11799999999999999</v>
      </c>
      <c r="AA761" t="s">
        <v>654</v>
      </c>
    </row>
    <row r="762" spans="1:29">
      <c r="A762" t="s">
        <v>83</v>
      </c>
      <c r="B762" t="s">
        <v>59</v>
      </c>
      <c r="C762" t="s">
        <v>447</v>
      </c>
      <c r="D762" t="s">
        <v>967</v>
      </c>
      <c r="E762" t="s">
        <v>968</v>
      </c>
      <c r="G762">
        <f t="shared" si="11"/>
        <v>4885.0455840000004</v>
      </c>
      <c r="H762">
        <v>1488.98</v>
      </c>
      <c r="I762">
        <v>0.53</v>
      </c>
      <c r="J762">
        <v>0.01</v>
      </c>
      <c r="K762">
        <v>0.01</v>
      </c>
      <c r="N762">
        <v>3.5999999999999997E-2</v>
      </c>
      <c r="O762">
        <v>0.02</v>
      </c>
      <c r="P762">
        <v>2860</v>
      </c>
      <c r="Q762">
        <v>2750</v>
      </c>
      <c r="V762">
        <v>0.54700000000000004</v>
      </c>
      <c r="AA762" t="s">
        <v>659</v>
      </c>
    </row>
    <row r="763" spans="1:29">
      <c r="A763" t="s">
        <v>83</v>
      </c>
      <c r="B763" t="s">
        <v>59</v>
      </c>
      <c r="C763" t="s">
        <v>447</v>
      </c>
      <c r="D763" t="s">
        <v>967</v>
      </c>
      <c r="E763" t="s">
        <v>968</v>
      </c>
      <c r="G763">
        <f t="shared" si="11"/>
        <v>4886.7844080000004</v>
      </c>
      <c r="H763">
        <v>1489.51</v>
      </c>
      <c r="I763">
        <v>0.28000000000000003</v>
      </c>
      <c r="J763">
        <v>1.1599999999999999</v>
      </c>
      <c r="K763">
        <v>0.32</v>
      </c>
      <c r="L763">
        <v>1.08</v>
      </c>
      <c r="M763">
        <v>0.1</v>
      </c>
      <c r="N763">
        <v>3.4000000000000002E-2</v>
      </c>
      <c r="O763">
        <v>0.01</v>
      </c>
      <c r="P763">
        <v>2850</v>
      </c>
      <c r="Q763">
        <v>2750</v>
      </c>
      <c r="U763">
        <v>0.51100000000000001</v>
      </c>
      <c r="V763">
        <v>0.2</v>
      </c>
      <c r="AA763" t="s">
        <v>780</v>
      </c>
    </row>
    <row r="764" spans="1:29">
      <c r="A764" t="s">
        <v>83</v>
      </c>
      <c r="B764" t="s">
        <v>59</v>
      </c>
      <c r="C764" t="s">
        <v>447</v>
      </c>
      <c r="D764" t="s">
        <v>967</v>
      </c>
      <c r="E764" t="s">
        <v>968</v>
      </c>
      <c r="G764">
        <f t="shared" si="11"/>
        <v>4887.7030320000003</v>
      </c>
      <c r="H764">
        <v>1489.79</v>
      </c>
      <c r="I764">
        <v>0.21</v>
      </c>
      <c r="J764">
        <v>2.52</v>
      </c>
      <c r="K764">
        <v>0.53</v>
      </c>
      <c r="L764">
        <v>0.05</v>
      </c>
      <c r="N764">
        <v>3.9E-2</v>
      </c>
      <c r="O764">
        <v>0.01</v>
      </c>
      <c r="P764">
        <v>2850</v>
      </c>
      <c r="Q764">
        <v>2740</v>
      </c>
      <c r="V764">
        <v>0.13100000000000001</v>
      </c>
      <c r="AA764" t="s">
        <v>654</v>
      </c>
    </row>
    <row r="765" spans="1:29">
      <c r="A765" t="s">
        <v>83</v>
      </c>
      <c r="B765" t="s">
        <v>59</v>
      </c>
      <c r="C765" t="s">
        <v>447</v>
      </c>
      <c r="D765" t="s">
        <v>967</v>
      </c>
      <c r="E765" t="s">
        <v>968</v>
      </c>
      <c r="G765">
        <f t="shared" si="11"/>
        <v>4888.3919999999998</v>
      </c>
      <c r="H765">
        <v>1490</v>
      </c>
      <c r="I765">
        <v>0.38</v>
      </c>
      <c r="J765">
        <v>5.82</v>
      </c>
      <c r="K765">
        <v>2.21</v>
      </c>
      <c r="L765">
        <v>3.48</v>
      </c>
      <c r="N765">
        <v>3.6999999999999998E-2</v>
      </c>
      <c r="O765">
        <v>0.01</v>
      </c>
      <c r="P765">
        <v>2850</v>
      </c>
      <c r="Q765">
        <v>2750</v>
      </c>
      <c r="V765">
        <v>0.40799999999999997</v>
      </c>
      <c r="AA765" t="s">
        <v>654</v>
      </c>
    </row>
    <row r="766" spans="1:29">
      <c r="A766" t="s">
        <v>83</v>
      </c>
      <c r="B766" t="s">
        <v>59</v>
      </c>
      <c r="C766" t="s">
        <v>447</v>
      </c>
      <c r="D766" t="s">
        <v>967</v>
      </c>
      <c r="E766" t="s">
        <v>968</v>
      </c>
      <c r="G766">
        <f t="shared" si="11"/>
        <v>4889.6387040000009</v>
      </c>
      <c r="H766">
        <v>1490.38</v>
      </c>
      <c r="I766">
        <v>0.26</v>
      </c>
      <c r="J766">
        <v>59.5</v>
      </c>
      <c r="K766">
        <v>15.47</v>
      </c>
      <c r="L766">
        <v>12.3</v>
      </c>
      <c r="M766">
        <v>0.28999999999999998</v>
      </c>
      <c r="N766">
        <v>0.05</v>
      </c>
      <c r="O766">
        <v>0.01</v>
      </c>
      <c r="P766">
        <v>2850</v>
      </c>
      <c r="Q766">
        <v>2700</v>
      </c>
      <c r="U766">
        <v>0.42599999999999999</v>
      </c>
      <c r="V766">
        <v>0.16600000000000001</v>
      </c>
      <c r="AA766" t="s">
        <v>1208</v>
      </c>
    </row>
    <row r="767" spans="1:29">
      <c r="A767" t="s">
        <v>83</v>
      </c>
      <c r="B767" t="s">
        <v>59</v>
      </c>
      <c r="C767" t="s">
        <v>447</v>
      </c>
      <c r="D767" t="s">
        <v>967</v>
      </c>
      <c r="E767" t="s">
        <v>968</v>
      </c>
      <c r="G767">
        <f t="shared" si="11"/>
        <v>4890.4917120000009</v>
      </c>
      <c r="H767">
        <v>1490.64</v>
      </c>
      <c r="I767">
        <v>0.28000000000000003</v>
      </c>
      <c r="J767">
        <v>11.4</v>
      </c>
      <c r="K767">
        <v>3.19</v>
      </c>
      <c r="L767">
        <v>10.9</v>
      </c>
      <c r="N767">
        <v>4.7E-2</v>
      </c>
      <c r="O767">
        <v>0.01</v>
      </c>
      <c r="P767">
        <v>2840</v>
      </c>
      <c r="Q767">
        <v>2710</v>
      </c>
      <c r="U767">
        <v>0.68300000000000005</v>
      </c>
      <c r="V767">
        <v>0.186</v>
      </c>
      <c r="AA767" t="s">
        <v>1209</v>
      </c>
    </row>
    <row r="768" spans="1:29" s="57" customFormat="1">
      <c r="A768" s="57" t="s">
        <v>83</v>
      </c>
      <c r="B768" s="57" t="s">
        <v>59</v>
      </c>
      <c r="C768" s="57" t="s">
        <v>447</v>
      </c>
      <c r="D768" s="57" t="s">
        <v>971</v>
      </c>
      <c r="E768" s="57" t="s">
        <v>972</v>
      </c>
      <c r="G768" s="57">
        <f t="shared" si="11"/>
        <v>4891.4103360000008</v>
      </c>
      <c r="H768" s="57">
        <v>1490.92</v>
      </c>
      <c r="I768" s="57">
        <v>0.37</v>
      </c>
      <c r="J768" s="57">
        <v>20.100000000000001</v>
      </c>
      <c r="K768" s="57">
        <v>7.44</v>
      </c>
      <c r="N768" s="57">
        <v>3.1E-2</v>
      </c>
      <c r="O768" s="57">
        <v>0.01</v>
      </c>
      <c r="P768" s="57">
        <v>2840</v>
      </c>
      <c r="Q768" s="57">
        <v>2750</v>
      </c>
      <c r="U768" s="57">
        <v>0.17699999999999999</v>
      </c>
      <c r="V768" s="57">
        <v>4.8000000000000001E-2</v>
      </c>
      <c r="AA768" s="57" t="s">
        <v>761</v>
      </c>
      <c r="AB768" s="57" t="s">
        <v>782</v>
      </c>
      <c r="AC768" s="167" t="s">
        <v>783</v>
      </c>
    </row>
    <row r="769" spans="1:27">
      <c r="A769" t="s">
        <v>83</v>
      </c>
      <c r="B769" t="s">
        <v>59</v>
      </c>
      <c r="C769" t="s">
        <v>447</v>
      </c>
      <c r="D769" t="s">
        <v>967</v>
      </c>
      <c r="E769" t="s">
        <v>968</v>
      </c>
      <c r="G769">
        <f t="shared" si="11"/>
        <v>4892.6242320000001</v>
      </c>
      <c r="H769">
        <v>1491.29</v>
      </c>
      <c r="I769">
        <v>0.25</v>
      </c>
      <c r="J769">
        <v>17.2</v>
      </c>
      <c r="K769">
        <v>4.3</v>
      </c>
      <c r="L769">
        <v>1.1399999999999999</v>
      </c>
      <c r="M769">
        <v>0.01</v>
      </c>
      <c r="N769">
        <v>4.7E-2</v>
      </c>
      <c r="O769">
        <v>0.01</v>
      </c>
      <c r="P769">
        <v>2850</v>
      </c>
      <c r="Q769">
        <v>2720</v>
      </c>
      <c r="U769">
        <v>0.48499999999999999</v>
      </c>
      <c r="V769">
        <v>0.13200000000000001</v>
      </c>
      <c r="AA769" t="s">
        <v>1210</v>
      </c>
    </row>
    <row r="770" spans="1:27">
      <c r="A770" t="s">
        <v>83</v>
      </c>
      <c r="B770" t="s">
        <v>59</v>
      </c>
      <c r="C770" t="s">
        <v>447</v>
      </c>
      <c r="D770" t="s">
        <v>971</v>
      </c>
      <c r="E770" t="s">
        <v>972</v>
      </c>
      <c r="G770">
        <f t="shared" si="11"/>
        <v>4893.4444320000002</v>
      </c>
      <c r="H770">
        <v>1491.54</v>
      </c>
      <c r="I770">
        <v>0.12</v>
      </c>
      <c r="J770">
        <v>3.9</v>
      </c>
      <c r="K770">
        <v>0.47</v>
      </c>
      <c r="N770">
        <v>3.6999999999999998E-2</v>
      </c>
      <c r="O770">
        <v>0</v>
      </c>
      <c r="P770">
        <v>2840</v>
      </c>
      <c r="Q770">
        <v>2730</v>
      </c>
      <c r="U770">
        <v>0.315</v>
      </c>
      <c r="V770">
        <v>6.5000000000000002E-2</v>
      </c>
      <c r="AA770" t="s">
        <v>761</v>
      </c>
    </row>
    <row r="771" spans="1:27">
      <c r="A771" s="13" t="s">
        <v>83</v>
      </c>
      <c r="B771" s="13" t="s">
        <v>59</v>
      </c>
      <c r="C771" t="s">
        <v>447</v>
      </c>
      <c r="D771" t="s">
        <v>967</v>
      </c>
      <c r="E771" t="s">
        <v>968</v>
      </c>
      <c r="G771">
        <f t="shared" ref="G771:G834" si="12">H771*3.2808</f>
        <v>4893.8381280000003</v>
      </c>
      <c r="H771">
        <v>1491.66</v>
      </c>
      <c r="I771">
        <v>0.28999999999999998</v>
      </c>
      <c r="J771">
        <v>713</v>
      </c>
      <c r="K771">
        <v>206.77</v>
      </c>
      <c r="L771">
        <v>477</v>
      </c>
      <c r="M771">
        <v>0.65</v>
      </c>
      <c r="N771">
        <v>8.6999999999999994E-2</v>
      </c>
      <c r="O771">
        <v>0.03</v>
      </c>
      <c r="P771">
        <v>2850</v>
      </c>
      <c r="Q771">
        <v>2600</v>
      </c>
      <c r="V771">
        <v>6.0999999999999999E-2</v>
      </c>
      <c r="AA771" t="s">
        <v>780</v>
      </c>
    </row>
    <row r="772" spans="1:27">
      <c r="A772" t="s">
        <v>83</v>
      </c>
      <c r="B772" t="s">
        <v>59</v>
      </c>
      <c r="C772" t="s">
        <v>447</v>
      </c>
      <c r="D772" t="s">
        <v>967</v>
      </c>
      <c r="E772" t="s">
        <v>968</v>
      </c>
      <c r="G772">
        <f t="shared" si="12"/>
        <v>4894.7895600000002</v>
      </c>
      <c r="H772">
        <v>1491.95</v>
      </c>
      <c r="I772">
        <v>0.39</v>
      </c>
      <c r="J772">
        <v>121</v>
      </c>
      <c r="K772">
        <v>47.19</v>
      </c>
      <c r="L772">
        <v>114</v>
      </c>
      <c r="M772">
        <v>0.15</v>
      </c>
      <c r="N772">
        <v>8.2000000000000003E-2</v>
      </c>
      <c r="O772">
        <v>0.03</v>
      </c>
      <c r="P772">
        <v>2850</v>
      </c>
      <c r="Q772">
        <v>2620</v>
      </c>
      <c r="U772">
        <v>0.155</v>
      </c>
      <c r="V772">
        <v>0.121</v>
      </c>
      <c r="AA772" t="s">
        <v>654</v>
      </c>
    </row>
    <row r="773" spans="1:27">
      <c r="A773" t="s">
        <v>83</v>
      </c>
      <c r="B773" t="s">
        <v>59</v>
      </c>
      <c r="C773" t="s">
        <v>447</v>
      </c>
      <c r="D773" t="s">
        <v>967</v>
      </c>
      <c r="E773" t="s">
        <v>968</v>
      </c>
      <c r="G773">
        <f t="shared" si="12"/>
        <v>4896.0690720000002</v>
      </c>
      <c r="H773">
        <v>1492.34</v>
      </c>
      <c r="I773">
        <v>0.42</v>
      </c>
      <c r="J773">
        <v>36.9</v>
      </c>
      <c r="K773">
        <v>15.5</v>
      </c>
      <c r="L773">
        <v>6.31</v>
      </c>
      <c r="N773">
        <v>7.6999999999999999E-2</v>
      </c>
      <c r="O773">
        <v>0.03</v>
      </c>
      <c r="P773">
        <v>2850</v>
      </c>
      <c r="Q773">
        <v>2630</v>
      </c>
      <c r="U773">
        <v>0.2</v>
      </c>
      <c r="V773">
        <v>5.3999999999999999E-2</v>
      </c>
      <c r="AA773" t="s">
        <v>654</v>
      </c>
    </row>
    <row r="774" spans="1:27">
      <c r="A774" t="s">
        <v>83</v>
      </c>
      <c r="B774" t="s">
        <v>59</v>
      </c>
      <c r="C774" t="s">
        <v>447</v>
      </c>
      <c r="D774" t="s">
        <v>967</v>
      </c>
      <c r="E774" t="s">
        <v>968</v>
      </c>
      <c r="G774">
        <f t="shared" si="12"/>
        <v>4897.4470080000001</v>
      </c>
      <c r="H774">
        <v>1492.76</v>
      </c>
      <c r="I774">
        <v>0.27</v>
      </c>
      <c r="J774">
        <v>5.33</v>
      </c>
      <c r="K774">
        <v>1.44</v>
      </c>
      <c r="L774">
        <v>1.8</v>
      </c>
      <c r="M774">
        <v>0.17</v>
      </c>
      <c r="N774">
        <v>4.2000000000000003E-2</v>
      </c>
      <c r="O774">
        <v>0.01</v>
      </c>
      <c r="P774">
        <v>2840</v>
      </c>
      <c r="Q774">
        <v>2730</v>
      </c>
      <c r="U774">
        <v>0.32200000000000001</v>
      </c>
      <c r="V774">
        <v>8.7999999999999995E-2</v>
      </c>
      <c r="AA774" t="s">
        <v>654</v>
      </c>
    </row>
    <row r="775" spans="1:27">
      <c r="A775" t="s">
        <v>83</v>
      </c>
      <c r="B775" t="s">
        <v>59</v>
      </c>
      <c r="C775" t="s">
        <v>447</v>
      </c>
      <c r="D775" t="s">
        <v>967</v>
      </c>
      <c r="E775" t="s">
        <v>968</v>
      </c>
      <c r="G775">
        <f t="shared" si="12"/>
        <v>4898.3328240000001</v>
      </c>
      <c r="H775">
        <v>1493.03</v>
      </c>
      <c r="I775">
        <v>0.21</v>
      </c>
      <c r="J775">
        <v>0.02</v>
      </c>
      <c r="K775">
        <v>0</v>
      </c>
      <c r="L775">
        <v>0.02</v>
      </c>
      <c r="N775">
        <v>4.5999999999999999E-2</v>
      </c>
      <c r="O775">
        <v>0.01</v>
      </c>
      <c r="P775">
        <v>2830</v>
      </c>
      <c r="Q775">
        <v>2710</v>
      </c>
      <c r="V775">
        <v>9.8000000000000004E-2</v>
      </c>
      <c r="AA775" t="s">
        <v>1211</v>
      </c>
    </row>
    <row r="776" spans="1:27">
      <c r="A776" t="s">
        <v>83</v>
      </c>
      <c r="B776" t="s">
        <v>59</v>
      </c>
      <c r="C776" t="s">
        <v>447</v>
      </c>
      <c r="D776" t="s">
        <v>967</v>
      </c>
      <c r="E776" t="s">
        <v>968</v>
      </c>
      <c r="G776">
        <f t="shared" si="12"/>
        <v>4899.0217920000005</v>
      </c>
      <c r="H776">
        <v>1493.24</v>
      </c>
      <c r="I776">
        <v>0.14000000000000001</v>
      </c>
      <c r="J776">
        <v>1.72</v>
      </c>
      <c r="K776">
        <v>0.24</v>
      </c>
      <c r="L776">
        <v>0.02</v>
      </c>
      <c r="M776">
        <v>0.01</v>
      </c>
      <c r="N776">
        <v>4.8000000000000001E-2</v>
      </c>
      <c r="O776">
        <v>0.01</v>
      </c>
      <c r="P776">
        <v>2830</v>
      </c>
      <c r="Q776">
        <v>2700</v>
      </c>
      <c r="U776">
        <v>0.82699999999999996</v>
      </c>
      <c r="V776">
        <v>0.17299999999999999</v>
      </c>
      <c r="AA776" t="s">
        <v>654</v>
      </c>
    </row>
    <row r="777" spans="1:27">
      <c r="A777" t="s">
        <v>83</v>
      </c>
      <c r="B777" t="s">
        <v>59</v>
      </c>
      <c r="C777" t="s">
        <v>447</v>
      </c>
      <c r="D777" t="s">
        <v>967</v>
      </c>
      <c r="E777" t="s">
        <v>968</v>
      </c>
      <c r="G777">
        <f t="shared" si="12"/>
        <v>4899.4811040000004</v>
      </c>
      <c r="H777">
        <v>1493.38</v>
      </c>
      <c r="I777">
        <v>0.19</v>
      </c>
      <c r="J777">
        <v>0.14000000000000001</v>
      </c>
      <c r="K777">
        <v>0.03</v>
      </c>
      <c r="M777">
        <v>0.98</v>
      </c>
      <c r="N777">
        <v>3.1E-2</v>
      </c>
      <c r="O777">
        <v>0.01</v>
      </c>
      <c r="P777">
        <v>2850</v>
      </c>
      <c r="Q777">
        <v>2760</v>
      </c>
      <c r="U777">
        <v>0.18099999999999999</v>
      </c>
      <c r="V777">
        <v>7.0999999999999994E-2</v>
      </c>
      <c r="AA777" t="s">
        <v>1132</v>
      </c>
    </row>
    <row r="778" spans="1:27">
      <c r="A778" t="s">
        <v>83</v>
      </c>
      <c r="B778" t="s">
        <v>59</v>
      </c>
      <c r="C778" t="s">
        <v>447</v>
      </c>
      <c r="D778" t="s">
        <v>746</v>
      </c>
      <c r="E778" t="s">
        <v>34</v>
      </c>
      <c r="G778">
        <f t="shared" si="12"/>
        <v>4900.104456</v>
      </c>
      <c r="H778">
        <v>1493.57</v>
      </c>
      <c r="I778">
        <v>0.09</v>
      </c>
      <c r="AA778" t="s">
        <v>980</v>
      </c>
    </row>
    <row r="779" spans="1:27">
      <c r="A779" t="s">
        <v>83</v>
      </c>
      <c r="B779" t="s">
        <v>59</v>
      </c>
      <c r="C779" t="s">
        <v>447</v>
      </c>
      <c r="D779" t="s">
        <v>967</v>
      </c>
      <c r="E779" t="s">
        <v>968</v>
      </c>
      <c r="G779">
        <f t="shared" si="12"/>
        <v>4900.3997280000003</v>
      </c>
      <c r="H779">
        <v>1493.66</v>
      </c>
      <c r="I779">
        <v>0.33</v>
      </c>
      <c r="N779">
        <v>1.7999999999999999E-2</v>
      </c>
      <c r="O779">
        <v>0.01</v>
      </c>
      <c r="P779">
        <v>2850</v>
      </c>
      <c r="Q779">
        <v>2800</v>
      </c>
      <c r="U779">
        <v>0.59</v>
      </c>
      <c r="V779">
        <v>0.1</v>
      </c>
      <c r="AA779" t="s">
        <v>1212</v>
      </c>
    </row>
    <row r="780" spans="1:27">
      <c r="A780" t="s">
        <v>83</v>
      </c>
      <c r="B780" t="s">
        <v>59</v>
      </c>
      <c r="C780" t="s">
        <v>447</v>
      </c>
      <c r="D780" t="s">
        <v>967</v>
      </c>
      <c r="E780" t="s">
        <v>968</v>
      </c>
      <c r="G780">
        <f t="shared" si="12"/>
        <v>4901.4823919999999</v>
      </c>
      <c r="H780">
        <v>1493.99</v>
      </c>
      <c r="I780">
        <v>0.27</v>
      </c>
      <c r="J780">
        <v>0.04</v>
      </c>
      <c r="K780">
        <v>0.01</v>
      </c>
      <c r="L780">
        <v>0.03</v>
      </c>
      <c r="N780">
        <v>0.04</v>
      </c>
      <c r="O780">
        <v>0.01</v>
      </c>
      <c r="P780">
        <v>2840</v>
      </c>
      <c r="Q780">
        <v>2730</v>
      </c>
      <c r="U780">
        <v>0.316</v>
      </c>
      <c r="V780">
        <v>0.124</v>
      </c>
      <c r="AA780" t="s">
        <v>1213</v>
      </c>
    </row>
    <row r="781" spans="1:27">
      <c r="A781" t="s">
        <v>83</v>
      </c>
      <c r="B781" t="s">
        <v>59</v>
      </c>
      <c r="C781" t="s">
        <v>447</v>
      </c>
      <c r="D781" t="s">
        <v>971</v>
      </c>
      <c r="E781" t="s">
        <v>972</v>
      </c>
      <c r="G781">
        <f t="shared" si="12"/>
        <v>4902.3682079999999</v>
      </c>
      <c r="H781">
        <v>1494.26</v>
      </c>
      <c r="I781">
        <v>0.25</v>
      </c>
      <c r="J781">
        <v>0.04</v>
      </c>
      <c r="K781">
        <v>0.01</v>
      </c>
      <c r="N781">
        <v>4.1000000000000002E-2</v>
      </c>
      <c r="O781">
        <v>0.01</v>
      </c>
      <c r="P781">
        <v>2840</v>
      </c>
      <c r="Q781">
        <v>2720</v>
      </c>
      <c r="U781">
        <v>0.56499999999999995</v>
      </c>
      <c r="V781">
        <v>0.109</v>
      </c>
      <c r="AA781" t="s">
        <v>654</v>
      </c>
    </row>
    <row r="782" spans="1:27">
      <c r="A782" t="s">
        <v>83</v>
      </c>
      <c r="B782" t="s">
        <v>59</v>
      </c>
      <c r="C782" t="s">
        <v>447</v>
      </c>
      <c r="D782" t="s">
        <v>967</v>
      </c>
      <c r="E782" t="s">
        <v>968</v>
      </c>
      <c r="G782">
        <f t="shared" si="12"/>
        <v>4903.188408</v>
      </c>
      <c r="H782">
        <v>1494.51</v>
      </c>
      <c r="I782">
        <v>0.34</v>
      </c>
      <c r="J782">
        <v>7.13</v>
      </c>
      <c r="K782">
        <v>2.42</v>
      </c>
      <c r="L782">
        <v>0.6</v>
      </c>
      <c r="M782">
        <v>0.23</v>
      </c>
      <c r="N782">
        <v>4.5999999999999999E-2</v>
      </c>
      <c r="O782">
        <v>0.02</v>
      </c>
      <c r="P782">
        <v>2840</v>
      </c>
      <c r="Q782">
        <v>2710</v>
      </c>
      <c r="U782">
        <v>8.8999999999999996E-2</v>
      </c>
      <c r="V782">
        <v>3.5000000000000003E-2</v>
      </c>
      <c r="AA782" t="s">
        <v>1206</v>
      </c>
    </row>
    <row r="783" spans="1:27">
      <c r="A783" t="s">
        <v>83</v>
      </c>
      <c r="B783" t="s">
        <v>59</v>
      </c>
      <c r="C783" t="s">
        <v>447</v>
      </c>
      <c r="D783" t="s">
        <v>967</v>
      </c>
      <c r="E783" t="s">
        <v>968</v>
      </c>
      <c r="G783">
        <f t="shared" si="12"/>
        <v>4904.3038800000004</v>
      </c>
      <c r="H783">
        <v>1494.85</v>
      </c>
      <c r="I783">
        <v>0.25</v>
      </c>
      <c r="J783">
        <v>0.02</v>
      </c>
      <c r="K783">
        <v>0.01</v>
      </c>
      <c r="N783">
        <v>1.9E-2</v>
      </c>
      <c r="O783">
        <v>0</v>
      </c>
      <c r="P783">
        <v>2850</v>
      </c>
      <c r="Q783">
        <v>2790</v>
      </c>
      <c r="U783">
        <v>0.28699999999999998</v>
      </c>
      <c r="V783">
        <v>0.112</v>
      </c>
      <c r="AA783" t="s">
        <v>1206</v>
      </c>
    </row>
    <row r="784" spans="1:27">
      <c r="A784" t="s">
        <v>83</v>
      </c>
      <c r="B784" t="s">
        <v>59</v>
      </c>
      <c r="C784" t="s">
        <v>447</v>
      </c>
      <c r="D784" t="s">
        <v>967</v>
      </c>
      <c r="E784" t="s">
        <v>968</v>
      </c>
      <c r="G784">
        <f t="shared" si="12"/>
        <v>4905.1240799999996</v>
      </c>
      <c r="H784">
        <v>1495.1</v>
      </c>
      <c r="I784">
        <v>0.19</v>
      </c>
      <c r="J784">
        <v>7.0000000000000007E-2</v>
      </c>
      <c r="K784">
        <v>0.01</v>
      </c>
      <c r="N784">
        <v>2.5999999999999999E-2</v>
      </c>
      <c r="O784">
        <v>0</v>
      </c>
      <c r="P784">
        <v>2840</v>
      </c>
      <c r="Q784">
        <v>2770</v>
      </c>
      <c r="V784">
        <v>3.3000000000000002E-2</v>
      </c>
      <c r="AA784" t="s">
        <v>654</v>
      </c>
    </row>
    <row r="785" spans="1:27">
      <c r="A785" t="s">
        <v>83</v>
      </c>
      <c r="B785" t="s">
        <v>59</v>
      </c>
      <c r="C785" t="s">
        <v>447</v>
      </c>
      <c r="D785" t="s">
        <v>967</v>
      </c>
      <c r="E785" t="s">
        <v>968</v>
      </c>
      <c r="G785">
        <f t="shared" si="12"/>
        <v>4905.7474320000001</v>
      </c>
      <c r="H785">
        <v>1495.29</v>
      </c>
      <c r="I785">
        <v>0.28000000000000003</v>
      </c>
      <c r="J785">
        <v>0.02</v>
      </c>
      <c r="K785">
        <v>0.01</v>
      </c>
      <c r="L785">
        <v>0.01</v>
      </c>
      <c r="N785">
        <v>3.5999999999999997E-2</v>
      </c>
      <c r="O785">
        <v>0.01</v>
      </c>
      <c r="P785">
        <v>2860</v>
      </c>
      <c r="Q785">
        <v>2750</v>
      </c>
      <c r="V785">
        <v>0.35</v>
      </c>
      <c r="AA785" t="s">
        <v>1074</v>
      </c>
    </row>
    <row r="786" spans="1:27">
      <c r="A786" t="s">
        <v>83</v>
      </c>
      <c r="B786" t="s">
        <v>59</v>
      </c>
      <c r="C786" t="s">
        <v>447</v>
      </c>
      <c r="D786" t="s">
        <v>971</v>
      </c>
      <c r="E786" t="s">
        <v>972</v>
      </c>
      <c r="G786">
        <f t="shared" si="12"/>
        <v>4906.666056</v>
      </c>
      <c r="H786">
        <v>1495.57</v>
      </c>
      <c r="I786">
        <v>0.19</v>
      </c>
      <c r="J786">
        <v>0.02</v>
      </c>
      <c r="K786">
        <v>0</v>
      </c>
      <c r="N786">
        <v>0.17399999999999999</v>
      </c>
      <c r="O786">
        <v>0.03</v>
      </c>
      <c r="P786">
        <v>2840</v>
      </c>
      <c r="Q786">
        <v>2340</v>
      </c>
      <c r="U786">
        <v>0.19800000000000001</v>
      </c>
      <c r="V786">
        <v>5.3999999999999999E-2</v>
      </c>
      <c r="AA786" t="s">
        <v>654</v>
      </c>
    </row>
    <row r="787" spans="1:27">
      <c r="A787" t="s">
        <v>83</v>
      </c>
      <c r="B787" t="s">
        <v>59</v>
      </c>
      <c r="C787" t="s">
        <v>447</v>
      </c>
      <c r="D787" t="s">
        <v>746</v>
      </c>
      <c r="E787" t="s">
        <v>34</v>
      </c>
      <c r="G787">
        <f t="shared" si="12"/>
        <v>4907.2894080000005</v>
      </c>
      <c r="H787">
        <v>1495.76</v>
      </c>
      <c r="I787">
        <v>0.44</v>
      </c>
      <c r="AA787" t="s">
        <v>980</v>
      </c>
    </row>
    <row r="788" spans="1:27" s="17" customFormat="1">
      <c r="A788" s="32" t="s">
        <v>83</v>
      </c>
      <c r="B788" s="32" t="s">
        <v>47</v>
      </c>
      <c r="C788" s="17" t="s">
        <v>335</v>
      </c>
      <c r="D788" s="17" t="s">
        <v>746</v>
      </c>
      <c r="E788" s="17" t="s">
        <v>34</v>
      </c>
      <c r="G788">
        <f t="shared" si="12"/>
        <v>4471.7304000000004</v>
      </c>
      <c r="H788" s="17">
        <v>1363</v>
      </c>
      <c r="I788" s="17">
        <v>3.34</v>
      </c>
      <c r="K788"/>
      <c r="AA788" s="17" t="s">
        <v>1214</v>
      </c>
    </row>
    <row r="789" spans="1:27">
      <c r="A789" t="s">
        <v>83</v>
      </c>
      <c r="B789" t="s">
        <v>53</v>
      </c>
      <c r="C789" t="s">
        <v>335</v>
      </c>
      <c r="D789" t="s">
        <v>971</v>
      </c>
      <c r="E789" t="s">
        <v>972</v>
      </c>
      <c r="G789">
        <f t="shared" si="12"/>
        <v>4482.6882720000003</v>
      </c>
      <c r="H789">
        <v>1366.34</v>
      </c>
      <c r="I789">
        <v>0.21</v>
      </c>
      <c r="J789">
        <v>10000</v>
      </c>
      <c r="K789">
        <v>2100</v>
      </c>
      <c r="N789">
        <v>2.5000000000000001E-2</v>
      </c>
      <c r="O789">
        <v>0.01</v>
      </c>
      <c r="P789">
        <v>2780</v>
      </c>
      <c r="Q789">
        <v>2710</v>
      </c>
      <c r="V789">
        <v>0.17100000000000001</v>
      </c>
      <c r="AA789" t="s">
        <v>1215</v>
      </c>
    </row>
    <row r="790" spans="1:27">
      <c r="A790" t="s">
        <v>83</v>
      </c>
      <c r="B790" t="s">
        <v>53</v>
      </c>
      <c r="C790" t="s">
        <v>335</v>
      </c>
      <c r="D790" t="s">
        <v>746</v>
      </c>
      <c r="E790" t="s">
        <v>34</v>
      </c>
      <c r="G790">
        <f t="shared" si="12"/>
        <v>4483.3772399999998</v>
      </c>
      <c r="H790">
        <v>1366.55</v>
      </c>
      <c r="I790">
        <v>0.77</v>
      </c>
      <c r="AA790" t="s">
        <v>1006</v>
      </c>
    </row>
    <row r="791" spans="1:27">
      <c r="A791" t="s">
        <v>83</v>
      </c>
      <c r="B791" t="s">
        <v>53</v>
      </c>
      <c r="C791" t="s">
        <v>335</v>
      </c>
      <c r="D791" t="s">
        <v>967</v>
      </c>
      <c r="E791" t="s">
        <v>968</v>
      </c>
      <c r="G791">
        <f t="shared" si="12"/>
        <v>4485.903456</v>
      </c>
      <c r="H791">
        <v>1367.32</v>
      </c>
      <c r="I791">
        <v>0.38</v>
      </c>
      <c r="N791">
        <v>1.4E-2</v>
      </c>
      <c r="O791">
        <v>0.01</v>
      </c>
      <c r="P791">
        <v>2720</v>
      </c>
      <c r="Q791">
        <v>2680</v>
      </c>
      <c r="V791">
        <v>0.14799999999999999</v>
      </c>
      <c r="AA791" t="s">
        <v>1216</v>
      </c>
    </row>
    <row r="792" spans="1:27">
      <c r="A792" t="s">
        <v>83</v>
      </c>
      <c r="B792" t="s">
        <v>53</v>
      </c>
      <c r="C792" t="s">
        <v>335</v>
      </c>
      <c r="D792" t="s">
        <v>746</v>
      </c>
      <c r="E792" t="s">
        <v>34</v>
      </c>
      <c r="G792">
        <f t="shared" si="12"/>
        <v>4487.1501600000001</v>
      </c>
      <c r="H792">
        <v>1367.7</v>
      </c>
      <c r="I792">
        <v>2.6</v>
      </c>
      <c r="AA792" t="s">
        <v>1006</v>
      </c>
    </row>
    <row r="793" spans="1:27">
      <c r="A793" t="s">
        <v>83</v>
      </c>
      <c r="B793" t="s">
        <v>53</v>
      </c>
      <c r="C793" t="s">
        <v>335</v>
      </c>
      <c r="D793" t="s">
        <v>971</v>
      </c>
      <c r="E793" t="s">
        <v>972</v>
      </c>
      <c r="G793">
        <f t="shared" si="12"/>
        <v>4495.6802399999997</v>
      </c>
      <c r="H793">
        <v>1370.3</v>
      </c>
      <c r="I793">
        <v>0.36</v>
      </c>
      <c r="J793">
        <v>0.03</v>
      </c>
      <c r="K793">
        <v>0.01</v>
      </c>
      <c r="N793">
        <v>0.02</v>
      </c>
      <c r="O793">
        <v>0.01</v>
      </c>
      <c r="P793">
        <v>2850</v>
      </c>
      <c r="Q793">
        <v>2790</v>
      </c>
      <c r="V793">
        <v>9.8000000000000004E-2</v>
      </c>
      <c r="AA793" t="s">
        <v>1096</v>
      </c>
    </row>
    <row r="794" spans="1:27">
      <c r="A794" t="s">
        <v>83</v>
      </c>
      <c r="B794" t="s">
        <v>53</v>
      </c>
      <c r="C794" t="s">
        <v>335</v>
      </c>
      <c r="D794" t="s">
        <v>967</v>
      </c>
      <c r="E794" t="s">
        <v>968</v>
      </c>
      <c r="G794">
        <f t="shared" si="12"/>
        <v>4496.8613280000009</v>
      </c>
      <c r="H794">
        <v>1370.66</v>
      </c>
      <c r="I794">
        <v>0.37</v>
      </c>
      <c r="J794">
        <v>0.88</v>
      </c>
      <c r="K794">
        <v>0.33</v>
      </c>
      <c r="L794">
        <v>0.25</v>
      </c>
      <c r="M794">
        <v>0.12</v>
      </c>
      <c r="N794">
        <v>8.2000000000000003E-2</v>
      </c>
      <c r="O794">
        <v>0.03</v>
      </c>
      <c r="P794">
        <v>2850</v>
      </c>
      <c r="Q794">
        <v>2620</v>
      </c>
      <c r="U794">
        <v>0.159</v>
      </c>
      <c r="V794">
        <v>0.34899999999999998</v>
      </c>
      <c r="AA794" t="s">
        <v>1217</v>
      </c>
    </row>
    <row r="795" spans="1:27">
      <c r="A795" t="s">
        <v>83</v>
      </c>
      <c r="B795" t="s">
        <v>53</v>
      </c>
      <c r="C795" t="s">
        <v>335</v>
      </c>
      <c r="D795" t="s">
        <v>967</v>
      </c>
      <c r="E795" t="s">
        <v>968</v>
      </c>
      <c r="G795">
        <f t="shared" si="12"/>
        <v>4498.0752240000002</v>
      </c>
      <c r="H795">
        <v>1371.03</v>
      </c>
      <c r="I795">
        <v>0.25</v>
      </c>
      <c r="J795">
        <v>0.01</v>
      </c>
      <c r="K795">
        <v>0</v>
      </c>
      <c r="N795">
        <v>4.8000000000000001E-2</v>
      </c>
      <c r="O795">
        <v>0.01</v>
      </c>
      <c r="P795">
        <v>2780</v>
      </c>
      <c r="Q795">
        <v>2640</v>
      </c>
      <c r="U795">
        <v>0.127</v>
      </c>
      <c r="V795">
        <v>0.38700000000000001</v>
      </c>
      <c r="AA795" t="s">
        <v>1217</v>
      </c>
    </row>
    <row r="796" spans="1:27">
      <c r="A796" t="s">
        <v>83</v>
      </c>
      <c r="B796" t="s">
        <v>53</v>
      </c>
      <c r="C796" t="s">
        <v>335</v>
      </c>
      <c r="D796" t="s">
        <v>971</v>
      </c>
      <c r="E796" t="s">
        <v>972</v>
      </c>
      <c r="G796">
        <f t="shared" si="12"/>
        <v>4498.8954240000003</v>
      </c>
      <c r="H796">
        <v>1371.28</v>
      </c>
      <c r="I796">
        <v>0.17</v>
      </c>
      <c r="J796">
        <v>0.27</v>
      </c>
      <c r="K796">
        <v>0.05</v>
      </c>
      <c r="N796">
        <v>7.4999999999999997E-2</v>
      </c>
      <c r="O796">
        <v>0.01</v>
      </c>
      <c r="P796">
        <v>2830</v>
      </c>
      <c r="Q796">
        <v>2610</v>
      </c>
      <c r="U796">
        <v>0.24399999999999999</v>
      </c>
      <c r="V796">
        <v>0.45500000000000002</v>
      </c>
      <c r="AA796" t="s">
        <v>1217</v>
      </c>
    </row>
    <row r="797" spans="1:27">
      <c r="A797" t="s">
        <v>83</v>
      </c>
      <c r="B797" t="s">
        <v>53</v>
      </c>
      <c r="C797" t="s">
        <v>335</v>
      </c>
      <c r="D797" t="s">
        <v>967</v>
      </c>
      <c r="E797" t="s">
        <v>968</v>
      </c>
      <c r="G797">
        <f t="shared" si="12"/>
        <v>4499.45316</v>
      </c>
      <c r="H797">
        <v>1371.45</v>
      </c>
      <c r="I797">
        <v>0.2</v>
      </c>
      <c r="J797">
        <v>0.08</v>
      </c>
      <c r="K797">
        <v>0.02</v>
      </c>
      <c r="L797">
        <v>0.08</v>
      </c>
      <c r="N797">
        <v>6.6000000000000003E-2</v>
      </c>
      <c r="O797">
        <v>0.01</v>
      </c>
      <c r="P797">
        <v>2840</v>
      </c>
      <c r="Q797">
        <v>2650</v>
      </c>
      <c r="U797">
        <v>0.107</v>
      </c>
      <c r="V797">
        <v>0.26100000000000001</v>
      </c>
      <c r="AA797" t="s">
        <v>1218</v>
      </c>
    </row>
    <row r="798" spans="1:27">
      <c r="A798" t="s">
        <v>83</v>
      </c>
      <c r="B798" t="s">
        <v>53</v>
      </c>
      <c r="C798" t="s">
        <v>335</v>
      </c>
      <c r="D798" t="s">
        <v>971</v>
      </c>
      <c r="E798" t="s">
        <v>972</v>
      </c>
      <c r="G798">
        <f t="shared" si="12"/>
        <v>4500.1093200000005</v>
      </c>
      <c r="H798">
        <v>1371.65</v>
      </c>
      <c r="I798">
        <v>0.21</v>
      </c>
      <c r="J798">
        <v>1.81</v>
      </c>
      <c r="K798">
        <v>0.38</v>
      </c>
      <c r="N798">
        <v>0.12</v>
      </c>
      <c r="O798">
        <v>0.03</v>
      </c>
      <c r="P798">
        <v>2850</v>
      </c>
      <c r="Q798">
        <v>2510</v>
      </c>
      <c r="U798">
        <v>0.129</v>
      </c>
      <c r="V798">
        <v>0.13800000000000001</v>
      </c>
      <c r="AA798" t="s">
        <v>659</v>
      </c>
    </row>
    <row r="799" spans="1:27">
      <c r="A799" t="s">
        <v>83</v>
      </c>
      <c r="B799" t="s">
        <v>53</v>
      </c>
      <c r="C799" t="s">
        <v>335</v>
      </c>
      <c r="D799" t="s">
        <v>967</v>
      </c>
      <c r="E799" t="s">
        <v>968</v>
      </c>
      <c r="G799">
        <f t="shared" si="12"/>
        <v>4500.798288</v>
      </c>
      <c r="H799">
        <v>1371.86</v>
      </c>
      <c r="I799">
        <v>0.33</v>
      </c>
      <c r="J799">
        <v>3.09</v>
      </c>
      <c r="K799">
        <v>1.02</v>
      </c>
      <c r="L799">
        <v>0.93</v>
      </c>
      <c r="M799">
        <v>0.09</v>
      </c>
      <c r="N799">
        <v>7.8E-2</v>
      </c>
      <c r="O799">
        <v>0.03</v>
      </c>
      <c r="P799">
        <v>2850</v>
      </c>
      <c r="Q799">
        <v>2620</v>
      </c>
      <c r="U799">
        <v>0.16300000000000001</v>
      </c>
      <c r="V799">
        <v>0.10299999999999999</v>
      </c>
      <c r="AA799" t="s">
        <v>1208</v>
      </c>
    </row>
    <row r="800" spans="1:27">
      <c r="A800" t="s">
        <v>83</v>
      </c>
      <c r="B800" t="s">
        <v>53</v>
      </c>
      <c r="C800" t="s">
        <v>335</v>
      </c>
      <c r="D800" t="s">
        <v>971</v>
      </c>
      <c r="E800" t="s">
        <v>972</v>
      </c>
      <c r="G800">
        <f t="shared" si="12"/>
        <v>4501.8809520000004</v>
      </c>
      <c r="H800">
        <v>1372.19</v>
      </c>
      <c r="I800">
        <v>0.14000000000000001</v>
      </c>
      <c r="J800">
        <v>4.37</v>
      </c>
      <c r="K800">
        <v>0.61</v>
      </c>
      <c r="N800">
        <v>0.13100000000000001</v>
      </c>
      <c r="O800">
        <v>0.02</v>
      </c>
      <c r="P800">
        <v>2830</v>
      </c>
      <c r="Q800">
        <v>2460</v>
      </c>
      <c r="U800">
        <v>0.20499999999999999</v>
      </c>
      <c r="V800">
        <v>0.184</v>
      </c>
      <c r="AA800" t="s">
        <v>654</v>
      </c>
    </row>
    <row r="801" spans="1:27">
      <c r="A801" t="s">
        <v>83</v>
      </c>
      <c r="B801" t="s">
        <v>53</v>
      </c>
      <c r="C801" t="s">
        <v>335</v>
      </c>
      <c r="D801" t="s">
        <v>971</v>
      </c>
      <c r="E801" t="s">
        <v>972</v>
      </c>
      <c r="G801">
        <f t="shared" si="12"/>
        <v>4502.3402640000004</v>
      </c>
      <c r="H801">
        <v>1372.33</v>
      </c>
      <c r="I801">
        <v>0.09</v>
      </c>
      <c r="J801">
        <v>2.4500000000000002</v>
      </c>
      <c r="K801">
        <v>0.22</v>
      </c>
      <c r="N801">
        <v>0.18</v>
      </c>
      <c r="O801">
        <v>0.02</v>
      </c>
      <c r="P801">
        <v>2810</v>
      </c>
      <c r="Q801">
        <v>2310</v>
      </c>
      <c r="U801">
        <v>0.21299999999999999</v>
      </c>
      <c r="V801">
        <v>0.34</v>
      </c>
      <c r="AA801" t="s">
        <v>1111</v>
      </c>
    </row>
    <row r="802" spans="1:27">
      <c r="A802" t="s">
        <v>83</v>
      </c>
      <c r="B802" t="s">
        <v>53</v>
      </c>
      <c r="C802" t="s">
        <v>335</v>
      </c>
      <c r="D802" t="s">
        <v>967</v>
      </c>
      <c r="E802" t="s">
        <v>968</v>
      </c>
      <c r="G802">
        <f t="shared" si="12"/>
        <v>4502.6355360000007</v>
      </c>
      <c r="H802">
        <v>1372.42</v>
      </c>
      <c r="I802">
        <v>0.14000000000000001</v>
      </c>
      <c r="J802">
        <v>13.4</v>
      </c>
      <c r="K802">
        <v>1.88</v>
      </c>
      <c r="L802">
        <v>7.18</v>
      </c>
      <c r="M802">
        <v>2.5</v>
      </c>
      <c r="N802">
        <v>0.153</v>
      </c>
      <c r="O802">
        <v>0.02</v>
      </c>
      <c r="P802">
        <v>2860</v>
      </c>
      <c r="Q802">
        <v>2430</v>
      </c>
      <c r="U802">
        <v>0.22</v>
      </c>
      <c r="V802">
        <v>0.16400000000000001</v>
      </c>
      <c r="AA802" t="s">
        <v>654</v>
      </c>
    </row>
    <row r="803" spans="1:27">
      <c r="A803" t="s">
        <v>83</v>
      </c>
      <c r="B803" t="s">
        <v>53</v>
      </c>
      <c r="C803" t="s">
        <v>335</v>
      </c>
      <c r="D803" t="s">
        <v>967</v>
      </c>
      <c r="E803" t="s">
        <v>968</v>
      </c>
      <c r="G803">
        <f t="shared" si="12"/>
        <v>4503.0948479999997</v>
      </c>
      <c r="H803">
        <v>1372.56</v>
      </c>
      <c r="I803">
        <v>0.4</v>
      </c>
      <c r="J803">
        <v>2.13</v>
      </c>
      <c r="K803">
        <v>0.85</v>
      </c>
      <c r="L803">
        <v>1.33</v>
      </c>
      <c r="M803">
        <v>0.57999999999999996</v>
      </c>
      <c r="N803">
        <v>0.11799999999999999</v>
      </c>
      <c r="O803">
        <v>0.05</v>
      </c>
      <c r="P803">
        <v>2850</v>
      </c>
      <c r="Q803">
        <v>2520</v>
      </c>
      <c r="U803">
        <v>0.19600000000000001</v>
      </c>
      <c r="V803">
        <v>0.159</v>
      </c>
      <c r="AA803" t="s">
        <v>1219</v>
      </c>
    </row>
    <row r="804" spans="1:27">
      <c r="A804" t="s">
        <v>83</v>
      </c>
      <c r="B804" t="s">
        <v>53</v>
      </c>
      <c r="C804" t="s">
        <v>335</v>
      </c>
      <c r="D804" t="s">
        <v>967</v>
      </c>
      <c r="E804" t="s">
        <v>968</v>
      </c>
      <c r="G804">
        <f t="shared" si="12"/>
        <v>4504.4071680000006</v>
      </c>
      <c r="H804">
        <v>1372.96</v>
      </c>
      <c r="I804">
        <v>0.24</v>
      </c>
      <c r="J804">
        <v>0.08</v>
      </c>
      <c r="K804">
        <v>0.02</v>
      </c>
      <c r="L804">
        <v>7.0000000000000007E-2</v>
      </c>
      <c r="M804">
        <v>0.01</v>
      </c>
      <c r="N804">
        <v>4.3999999999999997E-2</v>
      </c>
      <c r="O804">
        <v>0.01</v>
      </c>
      <c r="P804">
        <v>2850</v>
      </c>
      <c r="Q804">
        <v>2730</v>
      </c>
      <c r="U804">
        <v>0.27900000000000003</v>
      </c>
      <c r="V804">
        <v>3.5000000000000003E-2</v>
      </c>
      <c r="AA804" t="s">
        <v>1111</v>
      </c>
    </row>
    <row r="805" spans="1:27">
      <c r="A805" t="s">
        <v>83</v>
      </c>
      <c r="B805" t="s">
        <v>53</v>
      </c>
      <c r="C805" t="s">
        <v>335</v>
      </c>
      <c r="D805" t="s">
        <v>971</v>
      </c>
      <c r="E805" t="s">
        <v>972</v>
      </c>
      <c r="G805">
        <f t="shared" si="12"/>
        <v>4505.1945600000008</v>
      </c>
      <c r="H805">
        <v>1373.2</v>
      </c>
      <c r="I805">
        <v>0.1</v>
      </c>
      <c r="J805">
        <v>0.02</v>
      </c>
      <c r="K805">
        <v>0</v>
      </c>
      <c r="N805">
        <v>3.6999999999999998E-2</v>
      </c>
      <c r="O805">
        <v>0</v>
      </c>
      <c r="P805">
        <v>2860</v>
      </c>
      <c r="Q805">
        <v>2760</v>
      </c>
      <c r="V805">
        <v>0.28499999999999998</v>
      </c>
      <c r="AA805" t="s">
        <v>1096</v>
      </c>
    </row>
    <row r="806" spans="1:27">
      <c r="A806" t="s">
        <v>83</v>
      </c>
      <c r="B806" t="s">
        <v>53</v>
      </c>
      <c r="C806" t="s">
        <v>335</v>
      </c>
      <c r="D806" t="s">
        <v>967</v>
      </c>
      <c r="E806" t="s">
        <v>968</v>
      </c>
      <c r="G806">
        <f t="shared" si="12"/>
        <v>4505.5226400000001</v>
      </c>
      <c r="H806">
        <v>1373.3</v>
      </c>
      <c r="I806">
        <v>0.21</v>
      </c>
      <c r="J806">
        <v>5.45</v>
      </c>
      <c r="K806">
        <v>1.1399999999999999</v>
      </c>
      <c r="L806">
        <v>4.6100000000000003</v>
      </c>
      <c r="M806">
        <v>0.64</v>
      </c>
      <c r="N806">
        <v>7.1999999999999995E-2</v>
      </c>
      <c r="O806">
        <v>0.02</v>
      </c>
      <c r="P806">
        <v>2860</v>
      </c>
      <c r="Q806">
        <v>2650</v>
      </c>
      <c r="U806">
        <v>0.28699999999999998</v>
      </c>
      <c r="V806">
        <v>6.2E-2</v>
      </c>
      <c r="AA806" t="s">
        <v>654</v>
      </c>
    </row>
    <row r="807" spans="1:27">
      <c r="A807" t="s">
        <v>83</v>
      </c>
      <c r="B807" t="s">
        <v>53</v>
      </c>
      <c r="C807" t="s">
        <v>335</v>
      </c>
      <c r="D807" t="s">
        <v>971</v>
      </c>
      <c r="E807" t="s">
        <v>972</v>
      </c>
      <c r="G807">
        <f t="shared" si="12"/>
        <v>4506.2116080000005</v>
      </c>
      <c r="H807">
        <v>1373.51</v>
      </c>
      <c r="I807">
        <v>0.1</v>
      </c>
      <c r="J807">
        <v>0.09</v>
      </c>
      <c r="K807">
        <v>0.01</v>
      </c>
      <c r="N807">
        <v>5.6000000000000001E-2</v>
      </c>
      <c r="O807">
        <v>0.01</v>
      </c>
      <c r="P807">
        <v>2850</v>
      </c>
      <c r="Q807">
        <v>2690</v>
      </c>
      <c r="U807">
        <v>0.23499999999999999</v>
      </c>
      <c r="V807">
        <v>0.113</v>
      </c>
      <c r="AA807" t="s">
        <v>1099</v>
      </c>
    </row>
    <row r="808" spans="1:27">
      <c r="A808" t="s">
        <v>83</v>
      </c>
      <c r="B808" t="s">
        <v>53</v>
      </c>
      <c r="C808" t="s">
        <v>335</v>
      </c>
      <c r="D808" t="s">
        <v>967</v>
      </c>
      <c r="E808" t="s">
        <v>968</v>
      </c>
      <c r="G808">
        <f t="shared" si="12"/>
        <v>4506.5396879999998</v>
      </c>
      <c r="H808">
        <v>1373.61</v>
      </c>
      <c r="I808">
        <v>0.19</v>
      </c>
      <c r="J808">
        <v>1.59</v>
      </c>
      <c r="K808">
        <v>0.3</v>
      </c>
      <c r="L808">
        <v>1.48</v>
      </c>
      <c r="M808">
        <v>0.55000000000000004</v>
      </c>
      <c r="N808">
        <v>5.7000000000000002E-2</v>
      </c>
      <c r="O808">
        <v>0.01</v>
      </c>
      <c r="P808">
        <v>2840</v>
      </c>
      <c r="Q808">
        <v>2680</v>
      </c>
      <c r="U808">
        <v>0.53200000000000003</v>
      </c>
      <c r="V808">
        <v>9.2999999999999999E-2</v>
      </c>
      <c r="AA808" t="s">
        <v>654</v>
      </c>
    </row>
    <row r="809" spans="1:27">
      <c r="A809" t="s">
        <v>83</v>
      </c>
      <c r="B809" t="s">
        <v>53</v>
      </c>
      <c r="C809" t="s">
        <v>335</v>
      </c>
      <c r="D809" t="s">
        <v>746</v>
      </c>
      <c r="E809" t="s">
        <v>34</v>
      </c>
      <c r="G809">
        <f t="shared" si="12"/>
        <v>4507.1630400000004</v>
      </c>
      <c r="H809">
        <v>1373.8</v>
      </c>
      <c r="I809">
        <v>0.06</v>
      </c>
      <c r="AA809" t="s">
        <v>980</v>
      </c>
    </row>
    <row r="810" spans="1:27">
      <c r="A810" t="s">
        <v>83</v>
      </c>
      <c r="B810" t="s">
        <v>53</v>
      </c>
      <c r="C810" t="s">
        <v>335</v>
      </c>
      <c r="D810" t="s">
        <v>967</v>
      </c>
      <c r="E810" t="s">
        <v>968</v>
      </c>
      <c r="G810">
        <f t="shared" si="12"/>
        <v>4507.359888</v>
      </c>
      <c r="H810">
        <v>1373.86</v>
      </c>
      <c r="I810">
        <v>0.32</v>
      </c>
      <c r="N810">
        <v>0.02</v>
      </c>
      <c r="O810">
        <v>0.01</v>
      </c>
      <c r="P810">
        <v>2810</v>
      </c>
      <c r="Q810">
        <v>2750</v>
      </c>
      <c r="U810">
        <v>0.253</v>
      </c>
      <c r="V810">
        <v>5.5E-2</v>
      </c>
      <c r="AA810" t="s">
        <v>1220</v>
      </c>
    </row>
    <row r="811" spans="1:27">
      <c r="A811" t="s">
        <v>83</v>
      </c>
      <c r="B811" t="s">
        <v>53</v>
      </c>
      <c r="C811" t="s">
        <v>335</v>
      </c>
      <c r="D811" t="s">
        <v>967</v>
      </c>
      <c r="E811" t="s">
        <v>968</v>
      </c>
      <c r="G811">
        <f t="shared" si="12"/>
        <v>4508.4097440000005</v>
      </c>
      <c r="H811">
        <v>1374.18</v>
      </c>
      <c r="I811">
        <v>0.23</v>
      </c>
      <c r="J811">
        <v>5.8</v>
      </c>
      <c r="K811">
        <v>1.33</v>
      </c>
      <c r="L811">
        <v>4.9800000000000004</v>
      </c>
      <c r="M811">
        <v>0.22</v>
      </c>
      <c r="N811">
        <v>0.10299999999999999</v>
      </c>
      <c r="O811">
        <v>0.02</v>
      </c>
      <c r="P811">
        <v>2850</v>
      </c>
      <c r="Q811">
        <v>2560</v>
      </c>
      <c r="U811">
        <v>0.13300000000000001</v>
      </c>
      <c r="V811">
        <v>2.9000000000000001E-2</v>
      </c>
      <c r="AA811" t="s">
        <v>1206</v>
      </c>
    </row>
    <row r="812" spans="1:27">
      <c r="A812" t="s">
        <v>83</v>
      </c>
      <c r="B812" t="s">
        <v>53</v>
      </c>
      <c r="C812" t="s">
        <v>335</v>
      </c>
      <c r="D812" t="s">
        <v>746</v>
      </c>
      <c r="E812" t="s">
        <v>34</v>
      </c>
      <c r="G812">
        <f t="shared" si="12"/>
        <v>4509.1643280000008</v>
      </c>
      <c r="H812">
        <v>1374.41</v>
      </c>
      <c r="I812">
        <v>0.14000000000000001</v>
      </c>
      <c r="AA812" t="s">
        <v>980</v>
      </c>
    </row>
    <row r="813" spans="1:27">
      <c r="A813" t="s">
        <v>83</v>
      </c>
      <c r="B813" t="s">
        <v>53</v>
      </c>
      <c r="C813" t="s">
        <v>335</v>
      </c>
      <c r="D813" t="s">
        <v>967</v>
      </c>
      <c r="E813" t="s">
        <v>968</v>
      </c>
      <c r="G813">
        <f t="shared" si="12"/>
        <v>4509.6236399999998</v>
      </c>
      <c r="H813">
        <v>1374.55</v>
      </c>
      <c r="I813">
        <v>0.33</v>
      </c>
      <c r="J813">
        <v>214</v>
      </c>
      <c r="K813">
        <v>70.62</v>
      </c>
      <c r="L813">
        <v>18.3</v>
      </c>
      <c r="M813">
        <v>149</v>
      </c>
      <c r="N813">
        <v>0.111</v>
      </c>
      <c r="O813">
        <v>0.04</v>
      </c>
      <c r="P813">
        <v>2850</v>
      </c>
      <c r="Q813">
        <v>2530</v>
      </c>
      <c r="U813">
        <v>0.27800000000000002</v>
      </c>
      <c r="V813">
        <v>6.9000000000000006E-2</v>
      </c>
      <c r="AA813" t="s">
        <v>1132</v>
      </c>
    </row>
    <row r="814" spans="1:27">
      <c r="A814" t="s">
        <v>83</v>
      </c>
      <c r="B814" t="s">
        <v>53</v>
      </c>
      <c r="C814" t="s">
        <v>335</v>
      </c>
      <c r="D814" t="s">
        <v>967</v>
      </c>
      <c r="E814" t="s">
        <v>968</v>
      </c>
      <c r="G814">
        <f t="shared" si="12"/>
        <v>4510.7063040000003</v>
      </c>
      <c r="H814">
        <v>1374.88</v>
      </c>
      <c r="I814">
        <v>0.31</v>
      </c>
      <c r="J814">
        <v>12.8</v>
      </c>
      <c r="K814">
        <v>3.97</v>
      </c>
      <c r="L814">
        <v>9.65</v>
      </c>
      <c r="M814">
        <v>3.28</v>
      </c>
      <c r="N814">
        <v>0.106</v>
      </c>
      <c r="O814">
        <v>0.03</v>
      </c>
      <c r="P814">
        <v>2840</v>
      </c>
      <c r="Q814">
        <v>2540</v>
      </c>
      <c r="U814">
        <v>0.215</v>
      </c>
      <c r="V814">
        <v>0.13600000000000001</v>
      </c>
      <c r="AA814" t="s">
        <v>761</v>
      </c>
    </row>
    <row r="815" spans="1:27">
      <c r="A815" t="s">
        <v>83</v>
      </c>
      <c r="B815" t="s">
        <v>53</v>
      </c>
      <c r="C815" t="s">
        <v>335</v>
      </c>
      <c r="D815" t="s">
        <v>971</v>
      </c>
      <c r="E815" t="s">
        <v>972</v>
      </c>
      <c r="G815">
        <f t="shared" si="12"/>
        <v>4511.723352</v>
      </c>
      <c r="H815">
        <v>1375.19</v>
      </c>
      <c r="I815">
        <v>0.15</v>
      </c>
      <c r="J815">
        <v>3.22</v>
      </c>
      <c r="K815">
        <v>0.48</v>
      </c>
      <c r="N815">
        <v>7.6999999999999999E-2</v>
      </c>
      <c r="O815">
        <v>0.01</v>
      </c>
      <c r="P815">
        <v>2830</v>
      </c>
      <c r="Q815">
        <v>2620</v>
      </c>
      <c r="U815">
        <v>0.27700000000000002</v>
      </c>
      <c r="V815">
        <v>8.8999999999999996E-2</v>
      </c>
      <c r="AA815" t="s">
        <v>654</v>
      </c>
    </row>
    <row r="816" spans="1:27">
      <c r="A816" t="s">
        <v>83</v>
      </c>
      <c r="B816" t="s">
        <v>53</v>
      </c>
      <c r="C816" t="s">
        <v>335</v>
      </c>
      <c r="D816" t="s">
        <v>967</v>
      </c>
      <c r="E816" t="s">
        <v>968</v>
      </c>
      <c r="G816">
        <f t="shared" si="12"/>
        <v>4512.2154719999999</v>
      </c>
      <c r="H816">
        <v>1375.34</v>
      </c>
      <c r="I816">
        <v>0.26</v>
      </c>
      <c r="J816">
        <v>5.45</v>
      </c>
      <c r="K816">
        <v>1.42</v>
      </c>
      <c r="L816">
        <v>2.5099999999999998</v>
      </c>
      <c r="M816">
        <v>1.17</v>
      </c>
      <c r="N816">
        <v>7.6999999999999999E-2</v>
      </c>
      <c r="O816">
        <v>0.02</v>
      </c>
      <c r="P816">
        <v>2850</v>
      </c>
      <c r="Q816">
        <v>2630</v>
      </c>
      <c r="U816">
        <v>0.23599999999999999</v>
      </c>
      <c r="V816">
        <v>0.126</v>
      </c>
      <c r="AA816" t="s">
        <v>618</v>
      </c>
    </row>
    <row r="817" spans="1:29">
      <c r="A817" t="s">
        <v>83</v>
      </c>
      <c r="B817" t="s">
        <v>53</v>
      </c>
      <c r="C817" t="s">
        <v>335</v>
      </c>
      <c r="D817" t="s">
        <v>967</v>
      </c>
      <c r="E817" t="s">
        <v>968</v>
      </c>
      <c r="G817">
        <f t="shared" si="12"/>
        <v>4513.0684799999999</v>
      </c>
      <c r="H817">
        <v>1375.6</v>
      </c>
      <c r="I817">
        <v>0.23</v>
      </c>
      <c r="J817">
        <v>3.85</v>
      </c>
      <c r="K817">
        <v>0.89</v>
      </c>
      <c r="L817">
        <v>2.02</v>
      </c>
      <c r="M817">
        <v>1.5</v>
      </c>
      <c r="N817">
        <v>4.2000000000000003E-2</v>
      </c>
      <c r="O817">
        <v>0.01</v>
      </c>
      <c r="P817">
        <v>2830</v>
      </c>
      <c r="Q817">
        <v>2710</v>
      </c>
      <c r="U817">
        <v>0.54900000000000004</v>
      </c>
      <c r="V817">
        <v>0.29899999999999999</v>
      </c>
      <c r="AA817" t="s">
        <v>1221</v>
      </c>
    </row>
    <row r="818" spans="1:29">
      <c r="A818" t="s">
        <v>83</v>
      </c>
      <c r="B818" t="s">
        <v>53</v>
      </c>
      <c r="C818" t="s">
        <v>335</v>
      </c>
      <c r="D818" t="s">
        <v>967</v>
      </c>
      <c r="E818" t="s">
        <v>968</v>
      </c>
      <c r="G818">
        <f t="shared" si="12"/>
        <v>4513.8230640000002</v>
      </c>
      <c r="H818">
        <v>1375.83</v>
      </c>
      <c r="I818">
        <v>0.27</v>
      </c>
      <c r="J818">
        <v>52.3</v>
      </c>
      <c r="K818">
        <v>14.12</v>
      </c>
      <c r="L818">
        <v>41</v>
      </c>
      <c r="M818">
        <v>3.78</v>
      </c>
      <c r="N818">
        <v>0.13100000000000001</v>
      </c>
      <c r="O818">
        <v>0.04</v>
      </c>
      <c r="P818">
        <v>2840</v>
      </c>
      <c r="Q818">
        <v>2470</v>
      </c>
      <c r="U818">
        <v>0.27900000000000003</v>
      </c>
      <c r="V818">
        <v>0.13300000000000001</v>
      </c>
      <c r="AA818" t="s">
        <v>654</v>
      </c>
    </row>
    <row r="819" spans="1:29">
      <c r="A819" t="s">
        <v>83</v>
      </c>
      <c r="B819" t="s">
        <v>53</v>
      </c>
      <c r="C819" t="s">
        <v>335</v>
      </c>
      <c r="D819" t="s">
        <v>971</v>
      </c>
      <c r="E819" t="s">
        <v>972</v>
      </c>
      <c r="G819">
        <f t="shared" si="12"/>
        <v>4514.7088800000001</v>
      </c>
      <c r="H819">
        <v>1376.1</v>
      </c>
      <c r="I819">
        <v>0.1</v>
      </c>
      <c r="N819">
        <v>3.2000000000000001E-2</v>
      </c>
      <c r="O819">
        <v>0</v>
      </c>
      <c r="P819">
        <v>2840</v>
      </c>
      <c r="Q819">
        <v>2750</v>
      </c>
      <c r="U819">
        <v>0.57799999999999996</v>
      </c>
      <c r="V819">
        <v>0.10100000000000001</v>
      </c>
      <c r="AA819" t="s">
        <v>1099</v>
      </c>
    </row>
    <row r="820" spans="1:29">
      <c r="A820" t="s">
        <v>83</v>
      </c>
      <c r="B820" t="s">
        <v>53</v>
      </c>
      <c r="C820" t="s">
        <v>335</v>
      </c>
      <c r="D820" t="s">
        <v>967</v>
      </c>
      <c r="E820" t="s">
        <v>968</v>
      </c>
      <c r="G820">
        <f t="shared" si="12"/>
        <v>4515.0369600000004</v>
      </c>
      <c r="H820">
        <v>1376.2</v>
      </c>
      <c r="I820">
        <v>0.35</v>
      </c>
      <c r="J820">
        <v>30.6</v>
      </c>
      <c r="K820">
        <v>10.71</v>
      </c>
      <c r="L820">
        <v>29.2</v>
      </c>
      <c r="M820">
        <v>4.4000000000000004</v>
      </c>
      <c r="N820">
        <v>0.11600000000000001</v>
      </c>
      <c r="O820">
        <v>0.04</v>
      </c>
      <c r="P820">
        <v>2860</v>
      </c>
      <c r="Q820">
        <v>2530</v>
      </c>
      <c r="U820">
        <v>0.24</v>
      </c>
      <c r="V820">
        <v>4.2999999999999997E-2</v>
      </c>
      <c r="AA820" t="s">
        <v>1222</v>
      </c>
    </row>
    <row r="821" spans="1:29">
      <c r="A821" t="s">
        <v>83</v>
      </c>
      <c r="B821" t="s">
        <v>53</v>
      </c>
      <c r="C821" t="s">
        <v>335</v>
      </c>
      <c r="D821" t="s">
        <v>971</v>
      </c>
      <c r="E821" t="s">
        <v>972</v>
      </c>
      <c r="G821">
        <f t="shared" si="12"/>
        <v>4516.1852399999998</v>
      </c>
      <c r="H821">
        <v>1376.55</v>
      </c>
      <c r="I821">
        <v>0.16</v>
      </c>
      <c r="J821">
        <v>0.15</v>
      </c>
      <c r="K821">
        <v>0.02</v>
      </c>
      <c r="N821">
        <v>5.5E-2</v>
      </c>
      <c r="O821">
        <v>0.01</v>
      </c>
      <c r="P821">
        <v>2850</v>
      </c>
      <c r="Q821">
        <v>2700</v>
      </c>
      <c r="U821">
        <v>0.26500000000000001</v>
      </c>
      <c r="V821">
        <v>0.13400000000000001</v>
      </c>
      <c r="AA821" t="s">
        <v>1111</v>
      </c>
    </row>
    <row r="822" spans="1:29">
      <c r="A822" t="s">
        <v>83</v>
      </c>
      <c r="B822" t="s">
        <v>53</v>
      </c>
      <c r="C822" t="s">
        <v>335</v>
      </c>
      <c r="D822" t="s">
        <v>967</v>
      </c>
      <c r="E822" t="s">
        <v>968</v>
      </c>
      <c r="G822">
        <f t="shared" si="12"/>
        <v>4516.7101680000005</v>
      </c>
      <c r="H822">
        <v>1376.71</v>
      </c>
      <c r="I822">
        <v>0.26</v>
      </c>
      <c r="J822">
        <v>0.09</v>
      </c>
      <c r="K822">
        <v>0.02</v>
      </c>
      <c r="L822">
        <v>0.09</v>
      </c>
      <c r="N822">
        <v>0.06</v>
      </c>
      <c r="O822">
        <v>0.02</v>
      </c>
      <c r="P822">
        <v>2860</v>
      </c>
      <c r="Q822">
        <v>2690</v>
      </c>
      <c r="U822">
        <v>0.51400000000000001</v>
      </c>
      <c r="V822">
        <v>4.2000000000000003E-2</v>
      </c>
      <c r="AA822" t="s">
        <v>1223</v>
      </c>
    </row>
    <row r="823" spans="1:29">
      <c r="A823" t="s">
        <v>83</v>
      </c>
      <c r="B823" t="s">
        <v>53</v>
      </c>
      <c r="C823" t="s">
        <v>335</v>
      </c>
      <c r="D823" t="s">
        <v>967</v>
      </c>
      <c r="E823" t="s">
        <v>968</v>
      </c>
      <c r="G823">
        <f t="shared" si="12"/>
        <v>4517.5631760000006</v>
      </c>
      <c r="H823">
        <v>1376.97</v>
      </c>
      <c r="I823">
        <v>0.27</v>
      </c>
      <c r="J823">
        <v>1.24</v>
      </c>
      <c r="K823">
        <v>0.33</v>
      </c>
      <c r="L823">
        <v>1.02</v>
      </c>
      <c r="M823">
        <v>0.7</v>
      </c>
      <c r="N823">
        <v>7.9000000000000001E-2</v>
      </c>
      <c r="O823">
        <v>0.02</v>
      </c>
      <c r="P823">
        <v>2870</v>
      </c>
      <c r="Q823">
        <v>2640</v>
      </c>
      <c r="U823">
        <v>0.42299999999999999</v>
      </c>
      <c r="V823">
        <v>0.214</v>
      </c>
      <c r="AA823" t="s">
        <v>654</v>
      </c>
    </row>
    <row r="824" spans="1:29">
      <c r="A824" t="s">
        <v>83</v>
      </c>
      <c r="B824" t="s">
        <v>53</v>
      </c>
      <c r="C824" t="s">
        <v>335</v>
      </c>
      <c r="D824" t="s">
        <v>971</v>
      </c>
      <c r="E824" t="s">
        <v>972</v>
      </c>
      <c r="G824">
        <f t="shared" si="12"/>
        <v>4518.4489920000005</v>
      </c>
      <c r="H824">
        <v>1377.24</v>
      </c>
      <c r="I824">
        <v>0.09</v>
      </c>
      <c r="N824">
        <v>4.2999999999999997E-2</v>
      </c>
      <c r="O824">
        <v>0</v>
      </c>
      <c r="P824">
        <v>2830</v>
      </c>
      <c r="Q824">
        <v>2710</v>
      </c>
      <c r="V824">
        <v>0.13700000000000001</v>
      </c>
      <c r="AA824" t="s">
        <v>1096</v>
      </c>
    </row>
    <row r="825" spans="1:29">
      <c r="A825" t="s">
        <v>83</v>
      </c>
      <c r="B825" t="s">
        <v>53</v>
      </c>
      <c r="C825" t="s">
        <v>335</v>
      </c>
      <c r="D825" t="s">
        <v>967</v>
      </c>
      <c r="E825" t="s">
        <v>968</v>
      </c>
      <c r="G825">
        <f t="shared" si="12"/>
        <v>4518.7442639999999</v>
      </c>
      <c r="H825">
        <v>1377.33</v>
      </c>
      <c r="I825">
        <v>0.38</v>
      </c>
      <c r="J825">
        <v>36</v>
      </c>
      <c r="K825">
        <v>13.68</v>
      </c>
      <c r="L825">
        <v>28.5</v>
      </c>
      <c r="M825">
        <v>4.54</v>
      </c>
      <c r="N825">
        <v>0.11700000000000001</v>
      </c>
      <c r="O825">
        <v>0.04</v>
      </c>
      <c r="P825">
        <v>2850</v>
      </c>
      <c r="Q825">
        <v>2520</v>
      </c>
      <c r="U825">
        <v>0.20799999999999999</v>
      </c>
      <c r="V825">
        <v>0.249</v>
      </c>
      <c r="AA825" t="s">
        <v>1224</v>
      </c>
    </row>
    <row r="826" spans="1:29">
      <c r="A826" t="s">
        <v>83</v>
      </c>
      <c r="B826" t="s">
        <v>53</v>
      </c>
      <c r="C826" t="s">
        <v>335</v>
      </c>
      <c r="D826" t="s">
        <v>746</v>
      </c>
      <c r="E826" t="s">
        <v>34</v>
      </c>
      <c r="G826">
        <f t="shared" si="12"/>
        <v>4519.9909680000001</v>
      </c>
      <c r="H826">
        <v>1377.71</v>
      </c>
      <c r="I826">
        <v>0.27</v>
      </c>
      <c r="AA826" t="s">
        <v>980</v>
      </c>
    </row>
    <row r="827" spans="1:29">
      <c r="A827" s="13" t="s">
        <v>83</v>
      </c>
      <c r="B827" s="13" t="s">
        <v>53</v>
      </c>
      <c r="C827" t="s">
        <v>335</v>
      </c>
      <c r="D827" t="s">
        <v>967</v>
      </c>
      <c r="E827" t="s">
        <v>968</v>
      </c>
      <c r="G827">
        <f t="shared" si="12"/>
        <v>4520.876784</v>
      </c>
      <c r="H827">
        <v>1377.98</v>
      </c>
      <c r="I827">
        <v>0.26</v>
      </c>
      <c r="J827">
        <v>215</v>
      </c>
      <c r="K827">
        <v>55.9</v>
      </c>
      <c r="L827">
        <v>210</v>
      </c>
      <c r="M827">
        <v>36.5</v>
      </c>
      <c r="N827">
        <v>0.24</v>
      </c>
      <c r="O827">
        <v>0.06</v>
      </c>
      <c r="P827">
        <v>2850</v>
      </c>
      <c r="Q827">
        <v>2160</v>
      </c>
      <c r="U827">
        <v>0.22500000000000001</v>
      </c>
      <c r="V827">
        <v>0.159</v>
      </c>
      <c r="AA827" t="s">
        <v>654</v>
      </c>
    </row>
    <row r="828" spans="1:29">
      <c r="A828" t="s">
        <v>83</v>
      </c>
      <c r="B828" t="s">
        <v>53</v>
      </c>
      <c r="C828" t="s">
        <v>335</v>
      </c>
      <c r="D828" t="s">
        <v>967</v>
      </c>
      <c r="E828" t="s">
        <v>968</v>
      </c>
      <c r="G828">
        <f t="shared" si="12"/>
        <v>4521.7297920000001</v>
      </c>
      <c r="H828">
        <v>1378.24</v>
      </c>
      <c r="I828">
        <v>0.3</v>
      </c>
      <c r="J828">
        <v>203</v>
      </c>
      <c r="K828">
        <v>60.9</v>
      </c>
      <c r="L828">
        <v>168</v>
      </c>
      <c r="M828">
        <v>34.700000000000003</v>
      </c>
      <c r="N828">
        <v>0.21199999999999999</v>
      </c>
      <c r="O828">
        <v>0.06</v>
      </c>
      <c r="P828">
        <v>2840</v>
      </c>
      <c r="Q828">
        <v>2240</v>
      </c>
      <c r="U828">
        <v>0.19800000000000001</v>
      </c>
      <c r="V828">
        <v>0.11</v>
      </c>
      <c r="AA828" t="s">
        <v>654</v>
      </c>
    </row>
    <row r="829" spans="1:29">
      <c r="A829" t="s">
        <v>83</v>
      </c>
      <c r="B829" t="s">
        <v>53</v>
      </c>
      <c r="C829" t="s">
        <v>335</v>
      </c>
      <c r="D829" t="s">
        <v>971</v>
      </c>
      <c r="E829" t="s">
        <v>972</v>
      </c>
      <c r="G829">
        <f t="shared" si="12"/>
        <v>4522.7140319999999</v>
      </c>
      <c r="H829">
        <v>1378.54</v>
      </c>
      <c r="I829">
        <v>7.0000000000000007E-2</v>
      </c>
      <c r="J829">
        <v>60.1</v>
      </c>
      <c r="K829">
        <v>4.21</v>
      </c>
      <c r="N829">
        <v>0.17899999999999999</v>
      </c>
      <c r="O829">
        <v>0.01</v>
      </c>
      <c r="P829">
        <v>2840</v>
      </c>
      <c r="Q829">
        <v>2330</v>
      </c>
      <c r="U829">
        <v>0.23200000000000001</v>
      </c>
      <c r="V829">
        <v>0.17699999999999999</v>
      </c>
      <c r="AA829" t="s">
        <v>654</v>
      </c>
    </row>
    <row r="830" spans="1:29">
      <c r="A830" t="s">
        <v>83</v>
      </c>
      <c r="B830" t="s">
        <v>53</v>
      </c>
      <c r="C830" t="s">
        <v>335</v>
      </c>
      <c r="D830" t="s">
        <v>971</v>
      </c>
      <c r="E830" t="s">
        <v>972</v>
      </c>
      <c r="G830">
        <f t="shared" si="12"/>
        <v>4522.9436880000003</v>
      </c>
      <c r="H830">
        <v>1378.61</v>
      </c>
      <c r="I830">
        <v>0.11</v>
      </c>
      <c r="J830">
        <v>0.05</v>
      </c>
      <c r="K830">
        <v>0.01</v>
      </c>
      <c r="N830">
        <v>0.06</v>
      </c>
      <c r="O830">
        <v>0.01</v>
      </c>
      <c r="P830">
        <v>2900</v>
      </c>
      <c r="Q830">
        <v>2730</v>
      </c>
      <c r="U830">
        <v>0.45300000000000001</v>
      </c>
      <c r="V830">
        <v>4.4999999999999998E-2</v>
      </c>
      <c r="AA830" t="s">
        <v>1225</v>
      </c>
    </row>
    <row r="831" spans="1:29" s="57" customFormat="1">
      <c r="A831" s="57" t="s">
        <v>83</v>
      </c>
      <c r="B831" s="57" t="s">
        <v>53</v>
      </c>
      <c r="C831" s="57" t="s">
        <v>335</v>
      </c>
      <c r="D831" s="57" t="s">
        <v>967</v>
      </c>
      <c r="E831" s="57" t="s">
        <v>968</v>
      </c>
      <c r="G831" s="57">
        <f t="shared" si="12"/>
        <v>4523.3045760000005</v>
      </c>
      <c r="H831" s="57">
        <v>1378.72</v>
      </c>
      <c r="I831" s="57">
        <v>0.34</v>
      </c>
      <c r="J831" s="57">
        <v>1.08</v>
      </c>
      <c r="K831" s="57">
        <v>0.37</v>
      </c>
      <c r="L831" s="57">
        <v>0.92</v>
      </c>
      <c r="M831" s="57">
        <v>0.15</v>
      </c>
      <c r="N831" s="57">
        <v>7.0000000000000007E-2</v>
      </c>
      <c r="O831" s="57">
        <v>0.02</v>
      </c>
      <c r="P831" s="57">
        <v>2850</v>
      </c>
      <c r="Q831" s="57">
        <v>2650</v>
      </c>
      <c r="U831" s="57">
        <v>0.42599999999999999</v>
      </c>
      <c r="V831" s="57">
        <v>6.2E-2</v>
      </c>
      <c r="AA831" s="57" t="s">
        <v>654</v>
      </c>
      <c r="AB831" s="57" t="s">
        <v>655</v>
      </c>
      <c r="AC831" s="165" t="s">
        <v>656</v>
      </c>
    </row>
    <row r="832" spans="1:29">
      <c r="A832" t="s">
        <v>83</v>
      </c>
      <c r="B832" t="s">
        <v>53</v>
      </c>
      <c r="C832" t="s">
        <v>335</v>
      </c>
      <c r="D832" t="s">
        <v>971</v>
      </c>
      <c r="E832" t="s">
        <v>972</v>
      </c>
      <c r="G832">
        <f t="shared" si="12"/>
        <v>4524.420048</v>
      </c>
      <c r="H832">
        <v>1379.06</v>
      </c>
      <c r="I832">
        <v>0.16</v>
      </c>
      <c r="J832">
        <v>653</v>
      </c>
      <c r="K832">
        <v>104.48</v>
      </c>
      <c r="N832">
        <v>0.253</v>
      </c>
      <c r="O832">
        <v>0.04</v>
      </c>
      <c r="P832">
        <v>2850</v>
      </c>
      <c r="Q832">
        <v>2130</v>
      </c>
      <c r="U832">
        <v>0.188</v>
      </c>
      <c r="V832">
        <v>0.23899999999999999</v>
      </c>
      <c r="AA832" t="s">
        <v>654</v>
      </c>
    </row>
    <row r="833" spans="1:27">
      <c r="A833" t="s">
        <v>83</v>
      </c>
      <c r="B833" t="s">
        <v>53</v>
      </c>
      <c r="C833" t="s">
        <v>335</v>
      </c>
      <c r="D833" t="s">
        <v>971</v>
      </c>
      <c r="E833" t="s">
        <v>972</v>
      </c>
      <c r="G833">
        <f t="shared" si="12"/>
        <v>4524.9449760000007</v>
      </c>
      <c r="H833">
        <v>1379.22</v>
      </c>
      <c r="I833">
        <v>0.11</v>
      </c>
      <c r="J833">
        <v>197</v>
      </c>
      <c r="K833">
        <v>21.67</v>
      </c>
      <c r="N833">
        <v>0.2</v>
      </c>
      <c r="O833">
        <v>0.02</v>
      </c>
      <c r="P833">
        <v>2850</v>
      </c>
      <c r="Q833">
        <v>2280</v>
      </c>
      <c r="U833">
        <v>0.375</v>
      </c>
      <c r="V833">
        <v>0.41499999999999998</v>
      </c>
      <c r="AA833" t="s">
        <v>654</v>
      </c>
    </row>
    <row r="834" spans="1:27">
      <c r="A834" t="s">
        <v>83</v>
      </c>
      <c r="B834" t="s">
        <v>53</v>
      </c>
      <c r="C834" t="s">
        <v>335</v>
      </c>
      <c r="D834" t="s">
        <v>967</v>
      </c>
      <c r="E834" t="s">
        <v>968</v>
      </c>
      <c r="G834">
        <f t="shared" si="12"/>
        <v>4525.3058639999999</v>
      </c>
      <c r="H834">
        <v>1379.33</v>
      </c>
      <c r="I834">
        <v>0.14000000000000001</v>
      </c>
      <c r="J834">
        <v>175</v>
      </c>
      <c r="K834">
        <v>24.5</v>
      </c>
      <c r="L834">
        <v>150</v>
      </c>
      <c r="M834">
        <v>54.6</v>
      </c>
      <c r="N834">
        <v>0.17899999999999999</v>
      </c>
      <c r="O834">
        <v>0.03</v>
      </c>
      <c r="P834">
        <v>2860</v>
      </c>
      <c r="Q834">
        <v>2350</v>
      </c>
      <c r="U834">
        <v>0.26</v>
      </c>
      <c r="V834">
        <v>0.254</v>
      </c>
      <c r="AA834" t="s">
        <v>654</v>
      </c>
    </row>
    <row r="835" spans="1:27">
      <c r="A835" t="s">
        <v>83</v>
      </c>
      <c r="B835" t="s">
        <v>53</v>
      </c>
      <c r="C835" t="s">
        <v>335</v>
      </c>
      <c r="D835" t="s">
        <v>971</v>
      </c>
      <c r="E835" t="s">
        <v>972</v>
      </c>
      <c r="G835">
        <f t="shared" ref="G835:G898" si="13">H835*3.2808</f>
        <v>4525.7651759999999</v>
      </c>
      <c r="H835">
        <v>1379.47</v>
      </c>
      <c r="I835">
        <v>0.12</v>
      </c>
      <c r="J835">
        <v>421</v>
      </c>
      <c r="K835">
        <v>50.52</v>
      </c>
      <c r="N835">
        <v>0.185</v>
      </c>
      <c r="O835">
        <v>0.02</v>
      </c>
      <c r="P835">
        <v>2860</v>
      </c>
      <c r="Q835">
        <v>2330</v>
      </c>
      <c r="U835">
        <v>0.22700000000000001</v>
      </c>
      <c r="V835">
        <v>0.18099999999999999</v>
      </c>
      <c r="AA835" t="s">
        <v>654</v>
      </c>
    </row>
    <row r="836" spans="1:27">
      <c r="A836" t="s">
        <v>83</v>
      </c>
      <c r="B836" t="s">
        <v>53</v>
      </c>
      <c r="C836" t="s">
        <v>335</v>
      </c>
      <c r="D836" t="s">
        <v>971</v>
      </c>
      <c r="E836" t="s">
        <v>972</v>
      </c>
      <c r="G836">
        <f t="shared" si="13"/>
        <v>4526.158872</v>
      </c>
      <c r="H836">
        <v>1379.59</v>
      </c>
      <c r="I836">
        <v>0.32</v>
      </c>
      <c r="J836">
        <v>37.700000000000003</v>
      </c>
      <c r="K836">
        <v>12.06</v>
      </c>
      <c r="N836">
        <v>0.152</v>
      </c>
      <c r="O836">
        <v>0.05</v>
      </c>
      <c r="P836">
        <v>2890</v>
      </c>
      <c r="Q836">
        <v>2450</v>
      </c>
      <c r="U836">
        <v>0.30099999999999999</v>
      </c>
      <c r="V836">
        <v>9.5000000000000001E-2</v>
      </c>
      <c r="AA836" t="s">
        <v>1210</v>
      </c>
    </row>
    <row r="837" spans="1:27">
      <c r="A837" t="s">
        <v>83</v>
      </c>
      <c r="B837" t="s">
        <v>53</v>
      </c>
      <c r="C837" t="s">
        <v>335</v>
      </c>
      <c r="D837" t="s">
        <v>971</v>
      </c>
      <c r="E837" t="s">
        <v>972</v>
      </c>
      <c r="G837">
        <f t="shared" si="13"/>
        <v>4527.2087280000005</v>
      </c>
      <c r="H837">
        <v>1379.91</v>
      </c>
      <c r="I837">
        <v>0.11</v>
      </c>
      <c r="J837">
        <v>10.9</v>
      </c>
      <c r="K837">
        <v>1.2</v>
      </c>
      <c r="N837">
        <v>9.8000000000000004E-2</v>
      </c>
      <c r="O837">
        <v>0.01</v>
      </c>
      <c r="P837">
        <v>2830</v>
      </c>
      <c r="Q837">
        <v>2550</v>
      </c>
      <c r="U837">
        <v>0.32500000000000001</v>
      </c>
      <c r="V837">
        <v>2.5999999999999999E-2</v>
      </c>
      <c r="AA837" t="s">
        <v>1099</v>
      </c>
    </row>
    <row r="838" spans="1:27">
      <c r="A838" t="s">
        <v>83</v>
      </c>
      <c r="B838" t="s">
        <v>53</v>
      </c>
      <c r="C838" t="s">
        <v>335</v>
      </c>
      <c r="D838" t="s">
        <v>967</v>
      </c>
      <c r="E838" t="s">
        <v>968</v>
      </c>
      <c r="G838">
        <f t="shared" si="13"/>
        <v>4527.5696159999998</v>
      </c>
      <c r="H838">
        <v>1380.02</v>
      </c>
      <c r="I838">
        <v>0.42</v>
      </c>
      <c r="J838">
        <v>166</v>
      </c>
      <c r="K838">
        <v>69.72</v>
      </c>
      <c r="L838">
        <v>114</v>
      </c>
      <c r="M838">
        <v>11.1</v>
      </c>
      <c r="N838">
        <v>0.13400000000000001</v>
      </c>
      <c r="O838">
        <v>0.06</v>
      </c>
      <c r="P838">
        <v>2840</v>
      </c>
      <c r="Q838">
        <v>2460</v>
      </c>
      <c r="U838">
        <v>0.21</v>
      </c>
      <c r="V838">
        <v>2.3E-2</v>
      </c>
      <c r="AA838" t="s">
        <v>1209</v>
      </c>
    </row>
    <row r="839" spans="1:27">
      <c r="A839" t="s">
        <v>83</v>
      </c>
      <c r="B839" t="s">
        <v>53</v>
      </c>
      <c r="C839" t="s">
        <v>335</v>
      </c>
      <c r="D839" t="s">
        <v>967</v>
      </c>
      <c r="E839" t="s">
        <v>968</v>
      </c>
      <c r="G839">
        <f t="shared" si="13"/>
        <v>4528.9475520000005</v>
      </c>
      <c r="H839">
        <v>1380.44</v>
      </c>
      <c r="I839">
        <v>0.23</v>
      </c>
      <c r="J839">
        <v>47.1</v>
      </c>
      <c r="K839">
        <v>10.83</v>
      </c>
      <c r="L839">
        <v>46.7</v>
      </c>
      <c r="M839">
        <v>28.1</v>
      </c>
      <c r="N839">
        <v>0.11</v>
      </c>
      <c r="O839">
        <v>0.03</v>
      </c>
      <c r="P839">
        <v>2880</v>
      </c>
      <c r="Q839">
        <v>2570</v>
      </c>
      <c r="U839">
        <v>0.19800000000000001</v>
      </c>
      <c r="V839">
        <v>1.7999999999999999E-2</v>
      </c>
      <c r="AA839" t="s">
        <v>1210</v>
      </c>
    </row>
    <row r="840" spans="1:27">
      <c r="A840" t="s">
        <v>83</v>
      </c>
      <c r="B840" t="s">
        <v>53</v>
      </c>
      <c r="C840" t="s">
        <v>335</v>
      </c>
      <c r="D840" t="s">
        <v>971</v>
      </c>
      <c r="E840" t="s">
        <v>972</v>
      </c>
      <c r="G840">
        <f t="shared" si="13"/>
        <v>4529.7021360000008</v>
      </c>
      <c r="H840">
        <v>1380.67</v>
      </c>
      <c r="I840">
        <v>0.23</v>
      </c>
      <c r="J840">
        <v>94.2</v>
      </c>
      <c r="K840">
        <v>21.67</v>
      </c>
      <c r="N840">
        <v>0.14399999999999999</v>
      </c>
      <c r="O840">
        <v>0.03</v>
      </c>
      <c r="P840">
        <v>2850</v>
      </c>
      <c r="Q840">
        <v>2440</v>
      </c>
      <c r="U840">
        <v>0.33900000000000002</v>
      </c>
      <c r="V840">
        <v>0.16400000000000001</v>
      </c>
      <c r="AA840" t="s">
        <v>654</v>
      </c>
    </row>
    <row r="841" spans="1:27">
      <c r="A841" t="s">
        <v>83</v>
      </c>
      <c r="B841" t="s">
        <v>53</v>
      </c>
      <c r="C841" t="s">
        <v>352</v>
      </c>
      <c r="D841" t="s">
        <v>967</v>
      </c>
      <c r="E841" t="s">
        <v>968</v>
      </c>
      <c r="G841">
        <f t="shared" si="13"/>
        <v>4530.7848000000004</v>
      </c>
      <c r="H841">
        <v>1381</v>
      </c>
      <c r="I841">
        <v>0.22</v>
      </c>
      <c r="J841">
        <v>25.5</v>
      </c>
      <c r="K841">
        <v>5.61</v>
      </c>
      <c r="L841">
        <v>18</v>
      </c>
      <c r="M841">
        <v>4.22</v>
      </c>
      <c r="N841">
        <v>0.10100000000000001</v>
      </c>
      <c r="O841">
        <v>0.02</v>
      </c>
      <c r="P841">
        <v>2850</v>
      </c>
      <c r="Q841">
        <v>2570</v>
      </c>
      <c r="U841">
        <v>0.31</v>
      </c>
      <c r="V841">
        <v>2.5000000000000001E-2</v>
      </c>
      <c r="AA841" t="s">
        <v>986</v>
      </c>
    </row>
    <row r="842" spans="1:27">
      <c r="A842" t="s">
        <v>83</v>
      </c>
      <c r="B842" t="s">
        <v>53</v>
      </c>
      <c r="C842" t="s">
        <v>352</v>
      </c>
      <c r="D842" t="s">
        <v>967</v>
      </c>
      <c r="E842" t="s">
        <v>968</v>
      </c>
      <c r="G842">
        <f t="shared" si="13"/>
        <v>4531.5065760000007</v>
      </c>
      <c r="H842">
        <v>1381.22</v>
      </c>
      <c r="I842">
        <v>0.16</v>
      </c>
      <c r="J842">
        <v>0.94</v>
      </c>
      <c r="K842">
        <v>0.15</v>
      </c>
      <c r="L842">
        <v>0.86</v>
      </c>
      <c r="M842">
        <v>1.1200000000000001</v>
      </c>
      <c r="N842">
        <v>4.8000000000000001E-2</v>
      </c>
      <c r="O842">
        <v>0.01</v>
      </c>
      <c r="P842">
        <v>2830</v>
      </c>
      <c r="Q842">
        <v>2700</v>
      </c>
      <c r="U842">
        <v>0.21299999999999999</v>
      </c>
      <c r="V842">
        <v>0.06</v>
      </c>
      <c r="AA842" t="s">
        <v>1132</v>
      </c>
    </row>
    <row r="843" spans="1:27">
      <c r="A843" t="s">
        <v>83</v>
      </c>
      <c r="B843" t="s">
        <v>53</v>
      </c>
      <c r="C843" t="s">
        <v>352</v>
      </c>
      <c r="D843" t="s">
        <v>967</v>
      </c>
      <c r="E843" t="s">
        <v>968</v>
      </c>
      <c r="G843">
        <f t="shared" si="13"/>
        <v>4532.0315040000005</v>
      </c>
      <c r="H843">
        <v>1381.38</v>
      </c>
      <c r="I843">
        <v>0.22</v>
      </c>
      <c r="J843">
        <v>0.35</v>
      </c>
      <c r="K843">
        <v>0.08</v>
      </c>
      <c r="L843">
        <v>0.18</v>
      </c>
      <c r="M843">
        <v>7.0000000000000007E-2</v>
      </c>
      <c r="N843">
        <v>4.3999999999999997E-2</v>
      </c>
      <c r="O843">
        <v>0.01</v>
      </c>
      <c r="P843">
        <v>2860</v>
      </c>
      <c r="Q843">
        <v>2740</v>
      </c>
      <c r="U843">
        <v>0.24</v>
      </c>
      <c r="V843">
        <v>8.1000000000000003E-2</v>
      </c>
      <c r="AA843" t="s">
        <v>1213</v>
      </c>
    </row>
    <row r="844" spans="1:27">
      <c r="A844" t="s">
        <v>83</v>
      </c>
      <c r="B844" t="s">
        <v>53</v>
      </c>
      <c r="C844" t="s">
        <v>352</v>
      </c>
      <c r="D844" t="s">
        <v>971</v>
      </c>
      <c r="E844" t="s">
        <v>972</v>
      </c>
      <c r="G844">
        <f t="shared" si="13"/>
        <v>4532.7532799999999</v>
      </c>
      <c r="H844">
        <v>1381.6</v>
      </c>
      <c r="I844">
        <v>0.11</v>
      </c>
      <c r="N844">
        <v>6.7000000000000004E-2</v>
      </c>
      <c r="O844">
        <v>0.01</v>
      </c>
      <c r="P844">
        <v>2820</v>
      </c>
      <c r="Q844">
        <v>2630</v>
      </c>
      <c r="U844">
        <v>0.10199999999999999</v>
      </c>
      <c r="V844">
        <v>0.56299999999999994</v>
      </c>
      <c r="AA844" t="s">
        <v>1096</v>
      </c>
    </row>
    <row r="845" spans="1:27">
      <c r="A845" t="s">
        <v>83</v>
      </c>
      <c r="B845" t="s">
        <v>53</v>
      </c>
      <c r="C845" t="s">
        <v>352</v>
      </c>
      <c r="D845" t="s">
        <v>967</v>
      </c>
      <c r="E845" t="s">
        <v>968</v>
      </c>
      <c r="G845">
        <f t="shared" si="13"/>
        <v>4533.1141680000001</v>
      </c>
      <c r="H845">
        <v>1381.71</v>
      </c>
      <c r="I845">
        <v>0.44</v>
      </c>
      <c r="J845">
        <v>0.88</v>
      </c>
      <c r="K845">
        <v>0.39</v>
      </c>
      <c r="L845">
        <v>0.78</v>
      </c>
      <c r="N845">
        <v>6.0999999999999999E-2</v>
      </c>
      <c r="O845">
        <v>0.03</v>
      </c>
      <c r="P845">
        <v>2840</v>
      </c>
      <c r="Q845">
        <v>2670</v>
      </c>
      <c r="U845">
        <v>0.26</v>
      </c>
      <c r="V845">
        <v>0.26300000000000001</v>
      </c>
      <c r="AA845" t="s">
        <v>1223</v>
      </c>
    </row>
    <row r="846" spans="1:27">
      <c r="A846" t="s">
        <v>83</v>
      </c>
      <c r="B846" t="s">
        <v>53</v>
      </c>
      <c r="C846" t="s">
        <v>352</v>
      </c>
      <c r="D846" t="s">
        <v>967</v>
      </c>
      <c r="E846" t="s">
        <v>968</v>
      </c>
      <c r="G846">
        <f t="shared" si="13"/>
        <v>4534.5577200000007</v>
      </c>
      <c r="H846">
        <v>1382.15</v>
      </c>
      <c r="I846">
        <v>0.27</v>
      </c>
      <c r="J846">
        <v>0.72</v>
      </c>
      <c r="K846">
        <v>0.19</v>
      </c>
      <c r="L846">
        <v>0.56999999999999995</v>
      </c>
      <c r="M846">
        <v>0.01</v>
      </c>
      <c r="N846">
        <v>0.08</v>
      </c>
      <c r="O846">
        <v>0.02</v>
      </c>
      <c r="P846">
        <v>2860</v>
      </c>
      <c r="Q846">
        <v>2630</v>
      </c>
      <c r="U846">
        <v>0.29899999999999999</v>
      </c>
      <c r="V846">
        <v>6.5000000000000002E-2</v>
      </c>
      <c r="AA846" t="s">
        <v>1226</v>
      </c>
    </row>
    <row r="847" spans="1:27">
      <c r="A847" s="13" t="s">
        <v>83</v>
      </c>
      <c r="B847" s="13" t="s">
        <v>53</v>
      </c>
      <c r="C847" t="s">
        <v>352</v>
      </c>
      <c r="D847" t="s">
        <v>967</v>
      </c>
      <c r="E847" t="s">
        <v>968</v>
      </c>
      <c r="G847">
        <f t="shared" si="13"/>
        <v>4535.4435360000007</v>
      </c>
      <c r="H847">
        <v>1382.42</v>
      </c>
      <c r="I847">
        <v>0.32</v>
      </c>
      <c r="J847">
        <v>0.04</v>
      </c>
      <c r="K847">
        <v>0.01</v>
      </c>
      <c r="L847">
        <v>0.03</v>
      </c>
      <c r="N847">
        <v>0.03</v>
      </c>
      <c r="O847">
        <v>0.01</v>
      </c>
      <c r="P847">
        <v>2850</v>
      </c>
      <c r="Q847">
        <v>2770</v>
      </c>
      <c r="V847">
        <v>0.57199999999999995</v>
      </c>
      <c r="AA847" t="s">
        <v>659</v>
      </c>
    </row>
    <row r="848" spans="1:27">
      <c r="A848" t="s">
        <v>83</v>
      </c>
      <c r="B848" t="s">
        <v>53</v>
      </c>
      <c r="C848" t="s">
        <v>352</v>
      </c>
      <c r="D848" t="s">
        <v>971</v>
      </c>
      <c r="E848" t="s">
        <v>972</v>
      </c>
      <c r="G848">
        <f t="shared" si="13"/>
        <v>4536.4933920000003</v>
      </c>
      <c r="H848">
        <v>1382.74</v>
      </c>
      <c r="I848">
        <v>0.11</v>
      </c>
      <c r="J848">
        <v>0.01</v>
      </c>
      <c r="K848">
        <v>0</v>
      </c>
      <c r="N848">
        <v>3.6999999999999998E-2</v>
      </c>
      <c r="O848">
        <v>0</v>
      </c>
      <c r="P848">
        <v>2850</v>
      </c>
      <c r="Q848">
        <v>2740</v>
      </c>
      <c r="V848">
        <v>0.15</v>
      </c>
      <c r="AA848" t="s">
        <v>659</v>
      </c>
    </row>
    <row r="849" spans="1:29">
      <c r="A849" t="s">
        <v>83</v>
      </c>
      <c r="B849" t="s">
        <v>53</v>
      </c>
      <c r="C849" t="s">
        <v>352</v>
      </c>
      <c r="D849" t="s">
        <v>746</v>
      </c>
      <c r="E849" t="s">
        <v>34</v>
      </c>
      <c r="G849">
        <f t="shared" si="13"/>
        <v>4536.8542799999996</v>
      </c>
      <c r="H849">
        <v>1382.85</v>
      </c>
      <c r="I849">
        <v>0.51</v>
      </c>
      <c r="AA849" t="s">
        <v>1227</v>
      </c>
    </row>
    <row r="850" spans="1:29" s="57" customFormat="1">
      <c r="A850" s="57" t="s">
        <v>83</v>
      </c>
      <c r="B850" s="57" t="s">
        <v>53</v>
      </c>
      <c r="C850" s="57" t="s">
        <v>352</v>
      </c>
      <c r="D850" s="57" t="s">
        <v>746</v>
      </c>
      <c r="E850" s="57" t="s">
        <v>34</v>
      </c>
      <c r="G850" s="57">
        <f t="shared" si="13"/>
        <v>4538.5274879999997</v>
      </c>
      <c r="H850" s="57">
        <v>1383.36</v>
      </c>
      <c r="I850" s="57">
        <v>1.25</v>
      </c>
      <c r="AA850" s="57" t="s">
        <v>1138</v>
      </c>
      <c r="AB850" s="57" t="s">
        <v>661</v>
      </c>
      <c r="AC850" s="167" t="s">
        <v>662</v>
      </c>
    </row>
    <row r="851" spans="1:29">
      <c r="A851" t="s">
        <v>83</v>
      </c>
      <c r="B851" t="s">
        <v>53</v>
      </c>
      <c r="C851" t="s">
        <v>352</v>
      </c>
      <c r="D851" t="s">
        <v>967</v>
      </c>
      <c r="E851" t="s">
        <v>968</v>
      </c>
      <c r="G851">
        <f t="shared" si="13"/>
        <v>4542.6284880000003</v>
      </c>
      <c r="H851">
        <v>1384.61</v>
      </c>
      <c r="I851">
        <v>0.22</v>
      </c>
      <c r="J851">
        <v>9.8699999999999992</v>
      </c>
      <c r="K851">
        <v>2.17</v>
      </c>
      <c r="L851">
        <v>0.23</v>
      </c>
      <c r="M851">
        <v>1.07</v>
      </c>
      <c r="N851">
        <v>7.5999999999999998E-2</v>
      </c>
      <c r="O851">
        <v>0.02</v>
      </c>
      <c r="P851">
        <v>2880</v>
      </c>
      <c r="Q851">
        <v>2660</v>
      </c>
      <c r="U851">
        <v>0.254</v>
      </c>
      <c r="V851">
        <v>2.7E-2</v>
      </c>
      <c r="AA851" t="s">
        <v>1228</v>
      </c>
    </row>
    <row r="852" spans="1:29">
      <c r="A852" t="s">
        <v>83</v>
      </c>
      <c r="B852" t="s">
        <v>53</v>
      </c>
      <c r="C852" t="s">
        <v>352</v>
      </c>
      <c r="D852" t="s">
        <v>971</v>
      </c>
      <c r="E852" t="s">
        <v>972</v>
      </c>
      <c r="G852">
        <f t="shared" si="13"/>
        <v>4543.3502639999997</v>
      </c>
      <c r="H852">
        <v>1384.83</v>
      </c>
      <c r="I852">
        <v>0.14000000000000001</v>
      </c>
      <c r="J852">
        <v>0.1</v>
      </c>
      <c r="K852">
        <v>0.01</v>
      </c>
      <c r="N852">
        <v>5.2999999999999999E-2</v>
      </c>
      <c r="O852">
        <v>0.01</v>
      </c>
      <c r="P852">
        <v>2870</v>
      </c>
      <c r="Q852">
        <v>2720</v>
      </c>
      <c r="U852">
        <v>0.31</v>
      </c>
      <c r="V852">
        <v>0.104</v>
      </c>
      <c r="AA852" t="s">
        <v>1096</v>
      </c>
    </row>
    <row r="853" spans="1:29">
      <c r="A853" t="s">
        <v>83</v>
      </c>
      <c r="B853" t="s">
        <v>53</v>
      </c>
      <c r="C853" t="s">
        <v>352</v>
      </c>
      <c r="D853" t="s">
        <v>971</v>
      </c>
      <c r="E853" t="s">
        <v>972</v>
      </c>
      <c r="G853">
        <f t="shared" si="13"/>
        <v>4543.8095760000006</v>
      </c>
      <c r="H853">
        <v>1384.97</v>
      </c>
      <c r="I853">
        <v>0.17</v>
      </c>
      <c r="J853">
        <v>0.02</v>
      </c>
      <c r="K853">
        <v>0</v>
      </c>
      <c r="N853">
        <v>1.6E-2</v>
      </c>
      <c r="O853">
        <v>0</v>
      </c>
      <c r="P853">
        <v>2890</v>
      </c>
      <c r="Q853">
        <v>2850</v>
      </c>
      <c r="U853">
        <v>0.30399999999999999</v>
      </c>
      <c r="V853">
        <v>0.129</v>
      </c>
      <c r="AA853" t="s">
        <v>1229</v>
      </c>
    </row>
    <row r="854" spans="1:29">
      <c r="A854" t="s">
        <v>83</v>
      </c>
      <c r="B854" t="s">
        <v>56</v>
      </c>
      <c r="C854" t="s">
        <v>352</v>
      </c>
      <c r="D854" t="s">
        <v>967</v>
      </c>
      <c r="E854" t="s">
        <v>968</v>
      </c>
      <c r="G854">
        <f t="shared" si="13"/>
        <v>4544.3673120000003</v>
      </c>
      <c r="H854">
        <v>1385.14</v>
      </c>
      <c r="I854">
        <v>0.23</v>
      </c>
      <c r="J854">
        <v>0.25</v>
      </c>
      <c r="K854">
        <v>0.06</v>
      </c>
      <c r="L854">
        <v>0.19</v>
      </c>
      <c r="N854">
        <v>0.04</v>
      </c>
      <c r="O854">
        <v>0.01</v>
      </c>
      <c r="P854">
        <v>2870</v>
      </c>
      <c r="Q854">
        <v>2760</v>
      </c>
      <c r="U854">
        <v>0.34</v>
      </c>
      <c r="V854">
        <v>3.4000000000000002E-2</v>
      </c>
      <c r="AA854" t="s">
        <v>659</v>
      </c>
    </row>
    <row r="855" spans="1:29">
      <c r="A855" t="s">
        <v>83</v>
      </c>
      <c r="B855" t="s">
        <v>56</v>
      </c>
      <c r="C855" t="s">
        <v>352</v>
      </c>
      <c r="D855" t="s">
        <v>971</v>
      </c>
      <c r="E855" t="s">
        <v>972</v>
      </c>
      <c r="G855">
        <f t="shared" si="13"/>
        <v>4545.1218959999997</v>
      </c>
      <c r="H855">
        <v>1385.37</v>
      </c>
      <c r="I855">
        <v>0.08</v>
      </c>
      <c r="J855">
        <v>0.06</v>
      </c>
      <c r="K855">
        <v>0</v>
      </c>
      <c r="N855">
        <v>0.04</v>
      </c>
      <c r="O855">
        <v>0</v>
      </c>
      <c r="P855">
        <v>2870</v>
      </c>
      <c r="Q855">
        <v>2750</v>
      </c>
      <c r="U855">
        <v>0.316</v>
      </c>
      <c r="V855">
        <v>5.5E-2</v>
      </c>
      <c r="AA855" t="s">
        <v>1099</v>
      </c>
    </row>
    <row r="856" spans="1:29">
      <c r="A856" t="s">
        <v>83</v>
      </c>
      <c r="B856" t="s">
        <v>56</v>
      </c>
      <c r="C856" t="s">
        <v>352</v>
      </c>
      <c r="D856" t="s">
        <v>967</v>
      </c>
      <c r="E856" t="s">
        <v>968</v>
      </c>
      <c r="G856">
        <f t="shared" si="13"/>
        <v>4545.38436</v>
      </c>
      <c r="H856">
        <v>1385.45</v>
      </c>
      <c r="I856">
        <v>0.17</v>
      </c>
      <c r="J856">
        <v>1.85</v>
      </c>
      <c r="K856">
        <v>0.31</v>
      </c>
      <c r="L856">
        <v>0.34</v>
      </c>
      <c r="M856">
        <v>2.54</v>
      </c>
      <c r="N856">
        <v>3.2000000000000001E-2</v>
      </c>
      <c r="O856">
        <v>0.01</v>
      </c>
      <c r="P856">
        <v>2900</v>
      </c>
      <c r="Q856">
        <v>2800</v>
      </c>
      <c r="U856">
        <v>0.35</v>
      </c>
      <c r="V856">
        <v>0.17699999999999999</v>
      </c>
      <c r="AA856" t="s">
        <v>1205</v>
      </c>
    </row>
    <row r="857" spans="1:29">
      <c r="A857" t="s">
        <v>83</v>
      </c>
      <c r="B857" t="s">
        <v>56</v>
      </c>
      <c r="C857" t="s">
        <v>352</v>
      </c>
      <c r="D857" t="s">
        <v>967</v>
      </c>
      <c r="E857" t="s">
        <v>968</v>
      </c>
      <c r="G857">
        <f t="shared" si="13"/>
        <v>4545.9420959999998</v>
      </c>
      <c r="H857">
        <v>1385.62</v>
      </c>
      <c r="I857">
        <v>0.3</v>
      </c>
      <c r="J857">
        <v>13.7</v>
      </c>
      <c r="K857">
        <v>4.1100000000000003</v>
      </c>
      <c r="M857">
        <v>9.7100000000000009</v>
      </c>
      <c r="N857">
        <v>1.6E-2</v>
      </c>
      <c r="O857">
        <v>0</v>
      </c>
      <c r="P857">
        <v>2880</v>
      </c>
      <c r="Q857">
        <v>2840</v>
      </c>
      <c r="U857">
        <v>0.53200000000000003</v>
      </c>
      <c r="V857">
        <v>0.14699999999999999</v>
      </c>
      <c r="AA857" t="s">
        <v>1230</v>
      </c>
    </row>
    <row r="858" spans="1:29">
      <c r="A858" t="s">
        <v>83</v>
      </c>
      <c r="B858" t="s">
        <v>56</v>
      </c>
      <c r="C858" t="s">
        <v>352</v>
      </c>
      <c r="D858" t="s">
        <v>746</v>
      </c>
      <c r="E858" t="s">
        <v>34</v>
      </c>
      <c r="G858">
        <f t="shared" si="13"/>
        <v>4546.9263360000004</v>
      </c>
      <c r="H858">
        <v>1385.92</v>
      </c>
      <c r="I858">
        <v>1.57</v>
      </c>
      <c r="AA858" t="s">
        <v>1138</v>
      </c>
    </row>
    <row r="859" spans="1:29">
      <c r="A859" t="s">
        <v>83</v>
      </c>
      <c r="B859" t="s">
        <v>56</v>
      </c>
      <c r="C859" t="s">
        <v>352</v>
      </c>
      <c r="D859" t="s">
        <v>967</v>
      </c>
      <c r="E859" t="s">
        <v>968</v>
      </c>
      <c r="G859">
        <f t="shared" si="13"/>
        <v>4552.0771920000007</v>
      </c>
      <c r="H859">
        <v>1387.49</v>
      </c>
      <c r="I859">
        <v>0.36</v>
      </c>
      <c r="N859">
        <v>2.4E-2</v>
      </c>
      <c r="O859">
        <v>0.01</v>
      </c>
      <c r="P859">
        <v>2850</v>
      </c>
      <c r="Q859">
        <v>2780</v>
      </c>
      <c r="V859">
        <v>0.26700000000000002</v>
      </c>
      <c r="AA859" t="s">
        <v>659</v>
      </c>
    </row>
    <row r="860" spans="1:29">
      <c r="A860" t="s">
        <v>83</v>
      </c>
      <c r="B860" t="s">
        <v>56</v>
      </c>
      <c r="C860" t="s">
        <v>352</v>
      </c>
      <c r="D860" t="s">
        <v>746</v>
      </c>
      <c r="E860" t="s">
        <v>34</v>
      </c>
      <c r="G860">
        <f t="shared" si="13"/>
        <v>4553.25828</v>
      </c>
      <c r="H860">
        <v>1387.85</v>
      </c>
      <c r="I860">
        <v>0.44</v>
      </c>
      <c r="AA860" t="s">
        <v>1138</v>
      </c>
    </row>
    <row r="861" spans="1:29">
      <c r="A861" t="s">
        <v>83</v>
      </c>
      <c r="B861" t="s">
        <v>56</v>
      </c>
      <c r="C861" t="s">
        <v>352</v>
      </c>
      <c r="D861" t="s">
        <v>967</v>
      </c>
      <c r="E861" t="s">
        <v>968</v>
      </c>
      <c r="G861">
        <f t="shared" si="13"/>
        <v>4554.7018319999997</v>
      </c>
      <c r="H861">
        <v>1388.29</v>
      </c>
      <c r="I861">
        <v>0.28999999999999998</v>
      </c>
      <c r="J861">
        <v>1.47</v>
      </c>
      <c r="K861">
        <v>0.43</v>
      </c>
      <c r="L861">
        <v>1.22</v>
      </c>
      <c r="M861">
        <v>0.02</v>
      </c>
      <c r="N861">
        <v>2.5999999999999999E-2</v>
      </c>
      <c r="O861">
        <v>0.01</v>
      </c>
      <c r="P861">
        <v>2860</v>
      </c>
      <c r="Q861">
        <v>2780</v>
      </c>
      <c r="V861">
        <v>0.40799999999999997</v>
      </c>
      <c r="AA861" t="s">
        <v>1231</v>
      </c>
    </row>
    <row r="862" spans="1:29">
      <c r="A862" t="s">
        <v>83</v>
      </c>
      <c r="B862" t="s">
        <v>56</v>
      </c>
      <c r="C862" t="s">
        <v>352</v>
      </c>
      <c r="D862" t="s">
        <v>746</v>
      </c>
      <c r="E862" t="s">
        <v>34</v>
      </c>
      <c r="G862">
        <f t="shared" si="13"/>
        <v>4555.6532639999996</v>
      </c>
      <c r="H862">
        <v>1388.58</v>
      </c>
      <c r="I862">
        <v>0.35</v>
      </c>
      <c r="AA862" t="s">
        <v>1138</v>
      </c>
    </row>
    <row r="863" spans="1:29">
      <c r="A863" t="s">
        <v>83</v>
      </c>
      <c r="B863" t="s">
        <v>56</v>
      </c>
      <c r="C863" t="s">
        <v>352</v>
      </c>
      <c r="D863" t="s">
        <v>971</v>
      </c>
      <c r="E863" t="s">
        <v>972</v>
      </c>
      <c r="G863">
        <f t="shared" si="13"/>
        <v>4556.8015440000008</v>
      </c>
      <c r="H863">
        <v>1388.93</v>
      </c>
      <c r="I863">
        <v>0.09</v>
      </c>
      <c r="J863">
        <v>5.17</v>
      </c>
      <c r="K863">
        <v>0.47</v>
      </c>
      <c r="N863">
        <v>4.3999999999999997E-2</v>
      </c>
      <c r="O863">
        <v>0</v>
      </c>
      <c r="P863">
        <v>2880</v>
      </c>
      <c r="Q863">
        <v>2750</v>
      </c>
      <c r="V863">
        <v>0.128</v>
      </c>
      <c r="AA863" t="s">
        <v>1232</v>
      </c>
    </row>
    <row r="864" spans="1:29">
      <c r="A864" t="s">
        <v>83</v>
      </c>
      <c r="B864" t="s">
        <v>56</v>
      </c>
      <c r="C864" t="s">
        <v>352</v>
      </c>
      <c r="D864" t="s">
        <v>746</v>
      </c>
      <c r="E864" t="s">
        <v>34</v>
      </c>
      <c r="G864">
        <f t="shared" si="13"/>
        <v>4557.0968160000002</v>
      </c>
      <c r="H864">
        <v>1389.02</v>
      </c>
      <c r="I864">
        <v>1.22</v>
      </c>
      <c r="AA864" t="s">
        <v>1138</v>
      </c>
    </row>
    <row r="865" spans="1:29">
      <c r="A865" t="s">
        <v>83</v>
      </c>
      <c r="B865" t="s">
        <v>56</v>
      </c>
      <c r="C865" t="s">
        <v>352</v>
      </c>
      <c r="D865" t="s">
        <v>967</v>
      </c>
      <c r="E865" t="s">
        <v>968</v>
      </c>
      <c r="G865">
        <f t="shared" si="13"/>
        <v>4561.0993920000001</v>
      </c>
      <c r="H865">
        <v>1390.24</v>
      </c>
      <c r="I865">
        <v>0.36</v>
      </c>
      <c r="N865">
        <v>8.0000000000000002E-3</v>
      </c>
      <c r="O865">
        <v>0</v>
      </c>
      <c r="P865">
        <v>2840</v>
      </c>
      <c r="Q865">
        <v>2820</v>
      </c>
      <c r="V865">
        <v>0.26700000000000002</v>
      </c>
      <c r="AA865" t="s">
        <v>1074</v>
      </c>
    </row>
    <row r="866" spans="1:29">
      <c r="A866" t="s">
        <v>86</v>
      </c>
      <c r="B866" t="s">
        <v>56</v>
      </c>
      <c r="C866" t="s">
        <v>335</v>
      </c>
      <c r="D866" t="s">
        <v>967</v>
      </c>
      <c r="E866" t="s">
        <v>968</v>
      </c>
      <c r="G866">
        <f t="shared" si="13"/>
        <v>4873.9564799999998</v>
      </c>
      <c r="H866">
        <v>1485.6</v>
      </c>
      <c r="I866">
        <v>3.93</v>
      </c>
      <c r="AA866" t="s">
        <v>733</v>
      </c>
    </row>
    <row r="867" spans="1:29">
      <c r="A867" t="s">
        <v>86</v>
      </c>
      <c r="B867" t="s">
        <v>56</v>
      </c>
      <c r="C867" t="s">
        <v>335</v>
      </c>
      <c r="D867" t="s">
        <v>967</v>
      </c>
      <c r="E867" t="s">
        <v>968</v>
      </c>
      <c r="G867">
        <f t="shared" si="13"/>
        <v>4886.8500240000003</v>
      </c>
      <c r="H867">
        <v>1489.53</v>
      </c>
      <c r="I867">
        <v>0.15</v>
      </c>
      <c r="J867">
        <v>0.79</v>
      </c>
      <c r="K867">
        <v>0.12</v>
      </c>
      <c r="L867">
        <v>0.05</v>
      </c>
      <c r="N867">
        <v>1.9E-2</v>
      </c>
      <c r="O867">
        <v>0</v>
      </c>
      <c r="P867">
        <v>2850</v>
      </c>
      <c r="Q867">
        <v>2800</v>
      </c>
      <c r="U867">
        <v>0.08</v>
      </c>
      <c r="V867">
        <v>0.27900000000000003</v>
      </c>
      <c r="AA867" t="s">
        <v>1233</v>
      </c>
    </row>
    <row r="868" spans="1:29">
      <c r="A868" t="s">
        <v>86</v>
      </c>
      <c r="B868" t="s">
        <v>56</v>
      </c>
      <c r="C868" t="s">
        <v>335</v>
      </c>
      <c r="D868" t="s">
        <v>967</v>
      </c>
      <c r="E868" t="s">
        <v>968</v>
      </c>
      <c r="G868">
        <f t="shared" si="13"/>
        <v>4887.3421440000002</v>
      </c>
      <c r="H868">
        <v>1489.68</v>
      </c>
      <c r="I868">
        <v>0.18</v>
      </c>
      <c r="J868">
        <v>0.04</v>
      </c>
      <c r="K868">
        <v>0.01</v>
      </c>
      <c r="N868">
        <v>8.9999999999999993E-3</v>
      </c>
      <c r="O868">
        <v>0</v>
      </c>
      <c r="P868">
        <v>2850</v>
      </c>
      <c r="Q868">
        <v>2830</v>
      </c>
      <c r="U868">
        <v>3.6999999999999998E-2</v>
      </c>
      <c r="V868">
        <v>0.25900000000000001</v>
      </c>
      <c r="AA868" t="s">
        <v>1234</v>
      </c>
    </row>
    <row r="869" spans="1:29">
      <c r="A869" s="13" t="s">
        <v>86</v>
      </c>
      <c r="B869" s="13" t="s">
        <v>56</v>
      </c>
      <c r="C869" t="s">
        <v>335</v>
      </c>
      <c r="D869" t="s">
        <v>967</v>
      </c>
      <c r="E869" t="s">
        <v>968</v>
      </c>
      <c r="G869">
        <f t="shared" si="13"/>
        <v>4887.9326879999999</v>
      </c>
      <c r="H869">
        <v>1489.86</v>
      </c>
      <c r="I869">
        <v>0.24</v>
      </c>
      <c r="J869">
        <v>0.78</v>
      </c>
      <c r="K869">
        <v>0.19</v>
      </c>
      <c r="L869">
        <v>0.73</v>
      </c>
      <c r="N869">
        <v>3.5000000000000003E-2</v>
      </c>
      <c r="O869">
        <v>0.01</v>
      </c>
      <c r="P869">
        <v>2820</v>
      </c>
      <c r="Q869">
        <v>2730</v>
      </c>
      <c r="U869">
        <v>1.6E-2</v>
      </c>
      <c r="V869">
        <v>0.129</v>
      </c>
      <c r="AA869" t="s">
        <v>732</v>
      </c>
    </row>
    <row r="870" spans="1:29">
      <c r="A870" t="s">
        <v>86</v>
      </c>
      <c r="B870" t="s">
        <v>56</v>
      </c>
      <c r="C870" t="s">
        <v>335</v>
      </c>
      <c r="D870" t="s">
        <v>967</v>
      </c>
      <c r="E870" t="s">
        <v>968</v>
      </c>
      <c r="G870">
        <f t="shared" si="13"/>
        <v>4888.752888</v>
      </c>
      <c r="H870">
        <v>1490.11</v>
      </c>
      <c r="I870">
        <v>0.18</v>
      </c>
      <c r="J870">
        <v>0.72</v>
      </c>
      <c r="K870">
        <v>0.13</v>
      </c>
      <c r="L870">
        <v>0.61</v>
      </c>
      <c r="N870">
        <v>4.2000000000000003E-2</v>
      </c>
      <c r="O870">
        <v>0.01</v>
      </c>
      <c r="P870">
        <v>2830</v>
      </c>
      <c r="Q870">
        <v>2710</v>
      </c>
      <c r="U870">
        <v>2.5000000000000001E-2</v>
      </c>
      <c r="V870">
        <v>8.8999999999999996E-2</v>
      </c>
      <c r="AA870" t="s">
        <v>738</v>
      </c>
    </row>
    <row r="871" spans="1:29">
      <c r="A871" t="s">
        <v>86</v>
      </c>
      <c r="B871" t="s">
        <v>56</v>
      </c>
      <c r="C871" t="s">
        <v>335</v>
      </c>
      <c r="D871" t="s">
        <v>967</v>
      </c>
      <c r="E871" t="s">
        <v>968</v>
      </c>
      <c r="G871">
        <f t="shared" si="13"/>
        <v>4889.3434319999997</v>
      </c>
      <c r="H871">
        <v>1490.29</v>
      </c>
      <c r="I871">
        <v>0.18</v>
      </c>
      <c r="J871">
        <v>0.2</v>
      </c>
      <c r="K871">
        <v>0.04</v>
      </c>
      <c r="L871">
        <v>0.05</v>
      </c>
      <c r="N871">
        <v>0.03</v>
      </c>
      <c r="O871">
        <v>0.01</v>
      </c>
      <c r="P871">
        <v>2840</v>
      </c>
      <c r="Q871">
        <v>2750</v>
      </c>
      <c r="U871">
        <v>9.0999999999999998E-2</v>
      </c>
      <c r="V871">
        <v>0.318</v>
      </c>
      <c r="AA871" t="s">
        <v>738</v>
      </c>
    </row>
    <row r="872" spans="1:29" s="57" customFormat="1">
      <c r="A872" s="57" t="s">
        <v>86</v>
      </c>
      <c r="B872" s="57" t="s">
        <v>56</v>
      </c>
      <c r="C872" s="57" t="s">
        <v>335</v>
      </c>
      <c r="D872" s="57" t="s">
        <v>967</v>
      </c>
      <c r="E872" s="57" t="s">
        <v>968</v>
      </c>
      <c r="G872" s="57">
        <f t="shared" si="13"/>
        <v>4889.9339760000003</v>
      </c>
      <c r="H872" s="57">
        <v>1490.47</v>
      </c>
      <c r="I872" s="57">
        <v>0.52</v>
      </c>
      <c r="AA872" s="57" t="s">
        <v>733</v>
      </c>
      <c r="AB872" s="57" t="s">
        <v>734</v>
      </c>
      <c r="AC872" s="149" t="s">
        <v>735</v>
      </c>
    </row>
    <row r="873" spans="1:29">
      <c r="A873" t="s">
        <v>86</v>
      </c>
      <c r="B873" t="s">
        <v>56</v>
      </c>
      <c r="C873" t="s">
        <v>335</v>
      </c>
      <c r="D873" t="s">
        <v>967</v>
      </c>
      <c r="E873" t="s">
        <v>968</v>
      </c>
      <c r="G873">
        <f t="shared" si="13"/>
        <v>4891.6399920000003</v>
      </c>
      <c r="H873">
        <v>1490.99</v>
      </c>
      <c r="I873">
        <v>0.21</v>
      </c>
      <c r="J873">
        <v>0.12</v>
      </c>
      <c r="K873">
        <v>0.03</v>
      </c>
      <c r="L873">
        <v>0.06</v>
      </c>
      <c r="N873">
        <v>1.9E-2</v>
      </c>
      <c r="O873">
        <v>0</v>
      </c>
      <c r="P873">
        <v>2830</v>
      </c>
      <c r="Q873">
        <v>2770</v>
      </c>
      <c r="U873">
        <v>1.0999999999999999E-2</v>
      </c>
      <c r="V873">
        <v>0.12</v>
      </c>
      <c r="AA873" t="s">
        <v>1233</v>
      </c>
    </row>
    <row r="874" spans="1:29">
      <c r="A874" t="s">
        <v>86</v>
      </c>
      <c r="B874" t="s">
        <v>56</v>
      </c>
      <c r="C874" t="s">
        <v>335</v>
      </c>
      <c r="D874" t="s">
        <v>967</v>
      </c>
      <c r="E874" t="s">
        <v>968</v>
      </c>
      <c r="G874">
        <f t="shared" si="13"/>
        <v>4892.3289600000007</v>
      </c>
      <c r="H874">
        <v>1491.2</v>
      </c>
      <c r="I874">
        <v>0.21</v>
      </c>
      <c r="J874">
        <v>0.1</v>
      </c>
      <c r="K874">
        <v>0.02</v>
      </c>
      <c r="L874">
        <v>0.05</v>
      </c>
      <c r="N874">
        <v>3.9E-2</v>
      </c>
      <c r="O874">
        <v>0.01</v>
      </c>
      <c r="P874">
        <v>2840</v>
      </c>
      <c r="Q874">
        <v>2730</v>
      </c>
      <c r="U874">
        <v>2.1000000000000001E-2</v>
      </c>
      <c r="V874">
        <v>0.13400000000000001</v>
      </c>
      <c r="AA874" t="s">
        <v>738</v>
      </c>
    </row>
    <row r="875" spans="1:29" s="57" customFormat="1">
      <c r="A875" s="13" t="s">
        <v>86</v>
      </c>
      <c r="B875" s="13" t="s">
        <v>56</v>
      </c>
      <c r="C875" s="57" t="s">
        <v>335</v>
      </c>
      <c r="D875" s="57" t="s">
        <v>967</v>
      </c>
      <c r="E875" s="57" t="s">
        <v>968</v>
      </c>
      <c r="G875" s="57">
        <f t="shared" si="13"/>
        <v>4893.0507360000001</v>
      </c>
      <c r="H875" s="57">
        <v>1491.42</v>
      </c>
      <c r="I875" s="57">
        <v>0.21</v>
      </c>
      <c r="J875" s="57">
        <v>0.08</v>
      </c>
      <c r="K875" s="57">
        <v>0.02</v>
      </c>
      <c r="L875" s="57">
        <v>0.06</v>
      </c>
      <c r="N875" s="57">
        <v>3.5000000000000003E-2</v>
      </c>
      <c r="O875" s="57">
        <v>0.01</v>
      </c>
      <c r="P875" s="57">
        <v>2830</v>
      </c>
      <c r="Q875" s="57">
        <v>2730</v>
      </c>
      <c r="U875" s="57">
        <v>0.03</v>
      </c>
      <c r="V875" s="57">
        <v>6.7000000000000004E-2</v>
      </c>
      <c r="AA875" s="57" t="s">
        <v>738</v>
      </c>
      <c r="AB875" s="57" t="s">
        <v>739</v>
      </c>
      <c r="AC875" s="151" t="s">
        <v>740</v>
      </c>
    </row>
    <row r="876" spans="1:29">
      <c r="A876" t="s">
        <v>86</v>
      </c>
      <c r="B876" t="s">
        <v>56</v>
      </c>
      <c r="C876" t="s">
        <v>335</v>
      </c>
      <c r="D876" t="s">
        <v>967</v>
      </c>
      <c r="E876" t="s">
        <v>968</v>
      </c>
      <c r="G876">
        <f t="shared" si="13"/>
        <v>4893.7397040000005</v>
      </c>
      <c r="H876">
        <v>1491.63</v>
      </c>
      <c r="I876">
        <v>0.24</v>
      </c>
      <c r="J876">
        <v>0.21</v>
      </c>
      <c r="K876">
        <v>0.05</v>
      </c>
      <c r="L876">
        <v>7.0000000000000007E-2</v>
      </c>
      <c r="N876">
        <v>0.01</v>
      </c>
      <c r="O876">
        <v>0</v>
      </c>
      <c r="P876">
        <v>2830</v>
      </c>
      <c r="Q876">
        <v>2800</v>
      </c>
      <c r="U876">
        <v>0.08</v>
      </c>
      <c r="V876">
        <v>0.27900000000000003</v>
      </c>
      <c r="AA876" t="s">
        <v>738</v>
      </c>
    </row>
    <row r="877" spans="1:29">
      <c r="A877" t="s">
        <v>86</v>
      </c>
      <c r="B877" t="s">
        <v>56</v>
      </c>
      <c r="C877" t="s">
        <v>335</v>
      </c>
      <c r="D877" t="s">
        <v>967</v>
      </c>
      <c r="E877" t="s">
        <v>968</v>
      </c>
      <c r="G877">
        <f t="shared" si="13"/>
        <v>4894.5270959999998</v>
      </c>
      <c r="H877">
        <v>1491.87</v>
      </c>
      <c r="I877">
        <v>0.3</v>
      </c>
      <c r="J877">
        <v>0.22</v>
      </c>
      <c r="K877">
        <v>7.0000000000000007E-2</v>
      </c>
      <c r="L877">
        <v>0.03</v>
      </c>
      <c r="N877">
        <v>1.7000000000000001E-2</v>
      </c>
      <c r="O877">
        <v>0.01</v>
      </c>
      <c r="P877">
        <v>2840</v>
      </c>
      <c r="Q877">
        <v>2790</v>
      </c>
      <c r="U877">
        <v>6.5000000000000002E-2</v>
      </c>
      <c r="V877">
        <v>0.41799999999999998</v>
      </c>
      <c r="AA877" t="s">
        <v>1235</v>
      </c>
    </row>
    <row r="878" spans="1:29">
      <c r="A878" t="s">
        <v>86</v>
      </c>
      <c r="B878" t="s">
        <v>56</v>
      </c>
      <c r="C878" t="s">
        <v>335</v>
      </c>
      <c r="D878" t="s">
        <v>967</v>
      </c>
      <c r="E878" t="s">
        <v>968</v>
      </c>
      <c r="G878">
        <f t="shared" si="13"/>
        <v>4895.5441440000004</v>
      </c>
      <c r="H878">
        <v>1492.18</v>
      </c>
      <c r="I878">
        <v>11.25</v>
      </c>
      <c r="AA878" t="s">
        <v>733</v>
      </c>
    </row>
    <row r="879" spans="1:29">
      <c r="A879" t="s">
        <v>86</v>
      </c>
      <c r="B879" t="s">
        <v>56</v>
      </c>
      <c r="C879" t="s">
        <v>335</v>
      </c>
      <c r="D879" t="s">
        <v>967</v>
      </c>
      <c r="E879" t="s">
        <v>968</v>
      </c>
      <c r="G879">
        <f t="shared" si="13"/>
        <v>4932.4531440000001</v>
      </c>
      <c r="H879">
        <v>1503.43</v>
      </c>
      <c r="I879">
        <v>0.46</v>
      </c>
      <c r="AA879" t="s">
        <v>1236</v>
      </c>
    </row>
    <row r="880" spans="1:29">
      <c r="A880" t="s">
        <v>93</v>
      </c>
      <c r="B880" t="s">
        <v>39</v>
      </c>
      <c r="C880" t="s">
        <v>335</v>
      </c>
      <c r="D880" t="s">
        <v>967</v>
      </c>
      <c r="E880" t="s">
        <v>968</v>
      </c>
      <c r="G880">
        <f t="shared" si="13"/>
        <v>2144.98704</v>
      </c>
      <c r="H880">
        <v>653.79999999999995</v>
      </c>
      <c r="I880">
        <v>0.3</v>
      </c>
      <c r="N880">
        <v>2.1999999999999999E-2</v>
      </c>
      <c r="O880">
        <v>0.01</v>
      </c>
      <c r="AA880" t="s">
        <v>1237</v>
      </c>
    </row>
    <row r="881" spans="1:30">
      <c r="A881" t="s">
        <v>93</v>
      </c>
      <c r="B881" t="s">
        <v>39</v>
      </c>
      <c r="C881" t="s">
        <v>335</v>
      </c>
      <c r="D881" t="s">
        <v>967</v>
      </c>
      <c r="E881" t="s">
        <v>968</v>
      </c>
      <c r="G881">
        <f t="shared" si="13"/>
        <v>2145.9712800000002</v>
      </c>
      <c r="H881">
        <v>654.1</v>
      </c>
      <c r="I881">
        <v>0.3</v>
      </c>
      <c r="J881">
        <v>0.06</v>
      </c>
      <c r="K881">
        <v>0.02</v>
      </c>
      <c r="N881">
        <v>3.4000000000000002E-2</v>
      </c>
      <c r="O881">
        <v>0.01</v>
      </c>
      <c r="AA881" t="s">
        <v>1238</v>
      </c>
    </row>
    <row r="882" spans="1:30">
      <c r="A882" t="s">
        <v>93</v>
      </c>
      <c r="B882" t="s">
        <v>39</v>
      </c>
      <c r="C882" t="s">
        <v>335</v>
      </c>
      <c r="D882" t="s">
        <v>967</v>
      </c>
      <c r="E882" t="s">
        <v>968</v>
      </c>
      <c r="G882">
        <f t="shared" si="13"/>
        <v>2146.9883279999999</v>
      </c>
      <c r="H882">
        <v>654.41</v>
      </c>
      <c r="I882">
        <v>0.3</v>
      </c>
      <c r="N882">
        <v>2.5000000000000001E-2</v>
      </c>
      <c r="O882">
        <v>0.01</v>
      </c>
      <c r="AA882" t="s">
        <v>1237</v>
      </c>
    </row>
    <row r="883" spans="1:30">
      <c r="A883" t="s">
        <v>93</v>
      </c>
      <c r="B883" t="s">
        <v>39</v>
      </c>
      <c r="C883" t="s">
        <v>335</v>
      </c>
      <c r="D883" t="s">
        <v>967</v>
      </c>
      <c r="E883" t="s">
        <v>968</v>
      </c>
      <c r="G883">
        <f t="shared" si="13"/>
        <v>2147.9725680000001</v>
      </c>
      <c r="H883">
        <v>654.71</v>
      </c>
      <c r="I883">
        <v>0.3</v>
      </c>
      <c r="N883">
        <v>0.04</v>
      </c>
      <c r="O883">
        <v>0.01</v>
      </c>
      <c r="AA883" t="s">
        <v>1238</v>
      </c>
    </row>
    <row r="884" spans="1:30">
      <c r="A884" t="s">
        <v>93</v>
      </c>
      <c r="B884" t="s">
        <v>39</v>
      </c>
      <c r="C884" t="s">
        <v>335</v>
      </c>
      <c r="D884" t="s">
        <v>967</v>
      </c>
      <c r="E884" t="s">
        <v>968</v>
      </c>
      <c r="G884">
        <f t="shared" si="13"/>
        <v>2148.9896159999998</v>
      </c>
      <c r="H884">
        <v>655.02</v>
      </c>
      <c r="I884">
        <v>0.3</v>
      </c>
      <c r="N884">
        <v>4.2000000000000003E-2</v>
      </c>
      <c r="O884">
        <v>0.01</v>
      </c>
      <c r="AA884" t="s">
        <v>1238</v>
      </c>
    </row>
    <row r="885" spans="1:30">
      <c r="A885" t="s">
        <v>93</v>
      </c>
      <c r="B885" t="s">
        <v>39</v>
      </c>
      <c r="C885" t="s">
        <v>335</v>
      </c>
      <c r="D885" t="s">
        <v>967</v>
      </c>
      <c r="E885" t="s">
        <v>968</v>
      </c>
      <c r="G885">
        <f t="shared" si="13"/>
        <v>2149.9738560000001</v>
      </c>
      <c r="H885">
        <v>655.32000000000005</v>
      </c>
      <c r="I885">
        <v>0.3</v>
      </c>
      <c r="J885">
        <v>0.02</v>
      </c>
      <c r="K885">
        <v>0.01</v>
      </c>
      <c r="N885">
        <v>5.7000000000000002E-2</v>
      </c>
      <c r="O885">
        <v>0.02</v>
      </c>
      <c r="AA885" t="s">
        <v>1239</v>
      </c>
    </row>
    <row r="886" spans="1:30">
      <c r="A886" t="s">
        <v>93</v>
      </c>
      <c r="B886" t="s">
        <v>39</v>
      </c>
      <c r="C886" t="s">
        <v>335</v>
      </c>
      <c r="D886" t="s">
        <v>967</v>
      </c>
      <c r="E886" t="s">
        <v>968</v>
      </c>
      <c r="G886">
        <f t="shared" si="13"/>
        <v>2150.9580960000003</v>
      </c>
      <c r="H886">
        <v>655.62</v>
      </c>
      <c r="I886">
        <v>0.3</v>
      </c>
      <c r="N886">
        <v>1.6E-2</v>
      </c>
      <c r="O886">
        <v>0</v>
      </c>
      <c r="AA886" t="s">
        <v>1240</v>
      </c>
    </row>
    <row r="887" spans="1:30">
      <c r="A887" t="s">
        <v>93</v>
      </c>
      <c r="B887" t="s">
        <v>39</v>
      </c>
      <c r="C887" t="s">
        <v>335</v>
      </c>
      <c r="D887" t="s">
        <v>967</v>
      </c>
      <c r="E887" t="s">
        <v>968</v>
      </c>
      <c r="G887">
        <f t="shared" si="13"/>
        <v>2151.975144</v>
      </c>
      <c r="H887">
        <v>655.93</v>
      </c>
      <c r="I887">
        <v>0.3</v>
      </c>
      <c r="N887">
        <v>1.0999999999999999E-2</v>
      </c>
      <c r="O887">
        <v>0</v>
      </c>
      <c r="AA887" t="s">
        <v>1240</v>
      </c>
    </row>
    <row r="888" spans="1:30">
      <c r="A888" t="s">
        <v>93</v>
      </c>
      <c r="B888" t="s">
        <v>39</v>
      </c>
      <c r="C888" t="s">
        <v>335</v>
      </c>
      <c r="D888" t="s">
        <v>967</v>
      </c>
      <c r="E888" t="s">
        <v>968</v>
      </c>
      <c r="G888">
        <f t="shared" si="13"/>
        <v>2152.9593840000002</v>
      </c>
      <c r="H888">
        <v>656.23</v>
      </c>
      <c r="I888">
        <v>0.3</v>
      </c>
      <c r="N888">
        <v>1.0999999999999999E-2</v>
      </c>
      <c r="O888">
        <v>0</v>
      </c>
      <c r="AA888" t="s">
        <v>1240</v>
      </c>
    </row>
    <row r="889" spans="1:30">
      <c r="A889" t="s">
        <v>93</v>
      </c>
      <c r="B889" t="s">
        <v>39</v>
      </c>
      <c r="C889" t="s">
        <v>335</v>
      </c>
      <c r="D889" t="s">
        <v>967</v>
      </c>
      <c r="E889" t="s">
        <v>968</v>
      </c>
      <c r="G889">
        <f t="shared" si="13"/>
        <v>2153.9764319999999</v>
      </c>
      <c r="H889">
        <v>656.54</v>
      </c>
      <c r="I889">
        <v>0.49</v>
      </c>
      <c r="N889">
        <v>1.0999999999999999E-2</v>
      </c>
      <c r="O889">
        <v>0.01</v>
      </c>
      <c r="AA889" t="s">
        <v>1240</v>
      </c>
    </row>
    <row r="890" spans="1:30">
      <c r="A890" t="s">
        <v>93</v>
      </c>
      <c r="B890" t="s">
        <v>39</v>
      </c>
      <c r="C890" t="s">
        <v>335</v>
      </c>
      <c r="D890" t="s">
        <v>967</v>
      </c>
      <c r="E890" t="s">
        <v>968</v>
      </c>
      <c r="G890">
        <f t="shared" si="13"/>
        <v>2155.5840240000002</v>
      </c>
      <c r="H890">
        <v>657.03</v>
      </c>
      <c r="I890">
        <v>0.43</v>
      </c>
      <c r="N890">
        <v>2.4E-2</v>
      </c>
      <c r="O890">
        <v>0.01</v>
      </c>
      <c r="AA890" t="s">
        <v>1240</v>
      </c>
    </row>
    <row r="891" spans="1:30">
      <c r="A891" t="s">
        <v>93</v>
      </c>
      <c r="B891" t="s">
        <v>39</v>
      </c>
      <c r="C891" t="s">
        <v>335</v>
      </c>
      <c r="D891" t="s">
        <v>967</v>
      </c>
      <c r="E891" t="s">
        <v>968</v>
      </c>
      <c r="G891">
        <f t="shared" si="13"/>
        <v>2156.9619600000001</v>
      </c>
      <c r="H891">
        <v>657.45</v>
      </c>
      <c r="I891">
        <v>0.3</v>
      </c>
      <c r="N891">
        <v>2.4E-2</v>
      </c>
      <c r="O891">
        <v>0.01</v>
      </c>
      <c r="AA891" t="s">
        <v>1240</v>
      </c>
    </row>
    <row r="892" spans="1:30">
      <c r="A892" t="s">
        <v>93</v>
      </c>
      <c r="B892" t="s">
        <v>39</v>
      </c>
      <c r="C892" t="s">
        <v>335</v>
      </c>
      <c r="D892" t="s">
        <v>967</v>
      </c>
      <c r="E892" t="s">
        <v>968</v>
      </c>
      <c r="G892">
        <f t="shared" si="13"/>
        <v>2157.9790080000002</v>
      </c>
      <c r="H892">
        <v>657.76</v>
      </c>
      <c r="I892">
        <v>0.43</v>
      </c>
      <c r="N892">
        <v>2.4E-2</v>
      </c>
      <c r="O892">
        <v>0.01</v>
      </c>
      <c r="AA892" t="s">
        <v>1240</v>
      </c>
    </row>
    <row r="893" spans="1:30">
      <c r="A893" t="s">
        <v>93</v>
      </c>
      <c r="B893" t="s">
        <v>39</v>
      </c>
      <c r="C893" t="s">
        <v>335</v>
      </c>
      <c r="D893" t="s">
        <v>967</v>
      </c>
      <c r="E893" t="s">
        <v>968</v>
      </c>
      <c r="G893">
        <f t="shared" si="13"/>
        <v>2159.3897520000005</v>
      </c>
      <c r="H893">
        <v>658.19</v>
      </c>
      <c r="I893">
        <v>0.49</v>
      </c>
      <c r="N893">
        <v>0.01</v>
      </c>
      <c r="O893">
        <v>0</v>
      </c>
      <c r="AA893" t="s">
        <v>1237</v>
      </c>
    </row>
    <row r="894" spans="1:30">
      <c r="A894" t="s">
        <v>93</v>
      </c>
      <c r="B894" t="s">
        <v>39</v>
      </c>
      <c r="C894" t="s">
        <v>335</v>
      </c>
      <c r="D894" t="s">
        <v>967</v>
      </c>
      <c r="E894" t="s">
        <v>968</v>
      </c>
      <c r="G894">
        <f t="shared" si="13"/>
        <v>2160.964536</v>
      </c>
      <c r="H894">
        <v>658.67</v>
      </c>
      <c r="I894">
        <v>0.61</v>
      </c>
      <c r="N894">
        <v>0.01</v>
      </c>
      <c r="O894">
        <v>0.01</v>
      </c>
      <c r="AA894" t="s">
        <v>1237</v>
      </c>
    </row>
    <row r="895" spans="1:30">
      <c r="A895" t="s">
        <v>93</v>
      </c>
      <c r="B895" t="s">
        <v>39</v>
      </c>
      <c r="C895" t="s">
        <v>335</v>
      </c>
      <c r="D895" t="s">
        <v>967</v>
      </c>
      <c r="E895" t="s">
        <v>968</v>
      </c>
      <c r="G895">
        <f t="shared" si="13"/>
        <v>2162.9658239999999</v>
      </c>
      <c r="H895">
        <v>659.28</v>
      </c>
      <c r="I895">
        <v>0.18</v>
      </c>
      <c r="N895">
        <v>0.01</v>
      </c>
      <c r="O895">
        <v>0</v>
      </c>
      <c r="AA895" t="s">
        <v>1237</v>
      </c>
    </row>
    <row r="896" spans="1:30" s="309" customFormat="1">
      <c r="A896" s="13" t="s">
        <v>107</v>
      </c>
      <c r="B896" s="13" t="s">
        <v>39</v>
      </c>
      <c r="C896" s="309" t="s">
        <v>335</v>
      </c>
      <c r="D896" s="309" t="s">
        <v>967</v>
      </c>
      <c r="E896" s="309" t="s">
        <v>968</v>
      </c>
      <c r="G896" s="309">
        <f t="shared" si="13"/>
        <v>1317.9957840000002</v>
      </c>
      <c r="H896" s="309">
        <v>401.73</v>
      </c>
      <c r="I896" s="309">
        <v>0.91</v>
      </c>
      <c r="J896" s="309">
        <v>0.05</v>
      </c>
      <c r="K896" s="309">
        <v>0.05</v>
      </c>
      <c r="M896" s="309">
        <v>0.01</v>
      </c>
      <c r="N896" s="309">
        <v>1.2999999999999999E-2</v>
      </c>
      <c r="O896" s="309">
        <v>0.01</v>
      </c>
      <c r="P896" s="309">
        <v>2670</v>
      </c>
      <c r="Q896" s="309">
        <v>2630</v>
      </c>
      <c r="AA896" s="309" t="s">
        <v>430</v>
      </c>
      <c r="AB896" s="309" t="s">
        <v>1241</v>
      </c>
      <c r="AC896" s="155" t="s">
        <v>433</v>
      </c>
      <c r="AD896" s="243" t="s">
        <v>436</v>
      </c>
    </row>
    <row r="897" spans="1:27">
      <c r="A897" t="s">
        <v>107</v>
      </c>
      <c r="B897" t="s">
        <v>39</v>
      </c>
      <c r="C897" t="s">
        <v>335</v>
      </c>
      <c r="D897" t="s">
        <v>967</v>
      </c>
      <c r="E897" t="s">
        <v>968</v>
      </c>
      <c r="G897">
        <f t="shared" si="13"/>
        <v>1320.9813120000001</v>
      </c>
      <c r="H897">
        <v>402.64</v>
      </c>
      <c r="I897">
        <v>1.22</v>
      </c>
      <c r="J897">
        <v>0</v>
      </c>
      <c r="K897">
        <v>0</v>
      </c>
      <c r="M897">
        <v>0</v>
      </c>
      <c r="N897">
        <v>1.2999999999999999E-2</v>
      </c>
      <c r="O897">
        <v>0.02</v>
      </c>
      <c r="P897">
        <v>2710</v>
      </c>
      <c r="Q897">
        <v>2670</v>
      </c>
      <c r="AA897" t="s">
        <v>430</v>
      </c>
    </row>
    <row r="898" spans="1:27">
      <c r="A898" t="s">
        <v>107</v>
      </c>
      <c r="B898" t="s">
        <v>39</v>
      </c>
      <c r="C898" t="s">
        <v>335</v>
      </c>
      <c r="D898" t="s">
        <v>967</v>
      </c>
      <c r="E898" t="s">
        <v>968</v>
      </c>
      <c r="G898">
        <f t="shared" si="13"/>
        <v>1324.9838880000002</v>
      </c>
      <c r="H898">
        <v>403.86</v>
      </c>
      <c r="I898">
        <v>1.22</v>
      </c>
      <c r="J898">
        <v>0.01</v>
      </c>
      <c r="K898">
        <v>0.01</v>
      </c>
      <c r="M898">
        <v>0</v>
      </c>
      <c r="N898">
        <v>0.01</v>
      </c>
      <c r="O898">
        <v>0.01</v>
      </c>
      <c r="P898">
        <v>2700</v>
      </c>
      <c r="Q898">
        <v>2670</v>
      </c>
      <c r="AA898" t="s">
        <v>1242</v>
      </c>
    </row>
    <row r="899" spans="1:27">
      <c r="A899" t="s">
        <v>107</v>
      </c>
      <c r="B899" t="s">
        <v>39</v>
      </c>
      <c r="C899" t="s">
        <v>335</v>
      </c>
      <c r="D899" t="s">
        <v>967</v>
      </c>
      <c r="E899" t="s">
        <v>968</v>
      </c>
      <c r="G899">
        <f t="shared" ref="G899:G962" si="14">H899*3.2808</f>
        <v>1328.9864640000001</v>
      </c>
      <c r="H899">
        <v>405.08</v>
      </c>
      <c r="I899">
        <v>1.52</v>
      </c>
      <c r="M899">
        <v>0.08</v>
      </c>
      <c r="N899">
        <v>1.0999999999999999E-2</v>
      </c>
      <c r="O899">
        <v>0.02</v>
      </c>
      <c r="P899">
        <v>2690</v>
      </c>
      <c r="Q899">
        <v>2660</v>
      </c>
      <c r="AA899" t="s">
        <v>430</v>
      </c>
    </row>
    <row r="900" spans="1:27">
      <c r="A900" t="s">
        <v>107</v>
      </c>
      <c r="B900" t="s">
        <v>39</v>
      </c>
      <c r="C900" t="s">
        <v>335</v>
      </c>
      <c r="D900" t="s">
        <v>967</v>
      </c>
      <c r="E900" t="s">
        <v>968</v>
      </c>
      <c r="G900">
        <f t="shared" si="14"/>
        <v>1333.9732800000002</v>
      </c>
      <c r="H900">
        <v>406.6</v>
      </c>
      <c r="I900">
        <v>1.22</v>
      </c>
      <c r="J900">
        <v>0.01</v>
      </c>
      <c r="K900">
        <v>0.01</v>
      </c>
      <c r="M900">
        <v>0.01</v>
      </c>
      <c r="N900">
        <v>2.5000000000000001E-2</v>
      </c>
      <c r="O900">
        <v>0.03</v>
      </c>
      <c r="P900">
        <v>2720</v>
      </c>
      <c r="Q900">
        <v>2650</v>
      </c>
      <c r="AA900" t="s">
        <v>1242</v>
      </c>
    </row>
    <row r="901" spans="1:27">
      <c r="A901" t="s">
        <v>107</v>
      </c>
      <c r="B901" t="s">
        <v>39</v>
      </c>
      <c r="C901" t="s">
        <v>335</v>
      </c>
      <c r="D901" t="s">
        <v>967</v>
      </c>
      <c r="E901" t="s">
        <v>968</v>
      </c>
      <c r="G901">
        <f t="shared" si="14"/>
        <v>1337.975856</v>
      </c>
      <c r="H901">
        <v>407.82</v>
      </c>
      <c r="I901">
        <v>0.91</v>
      </c>
      <c r="J901">
        <v>0</v>
      </c>
      <c r="K901">
        <v>0</v>
      </c>
      <c r="M901">
        <v>0</v>
      </c>
      <c r="N901">
        <v>6.0000000000000001E-3</v>
      </c>
      <c r="O901">
        <v>0.01</v>
      </c>
      <c r="P901">
        <v>2700</v>
      </c>
      <c r="Q901">
        <v>2680</v>
      </c>
      <c r="AA901" t="s">
        <v>1242</v>
      </c>
    </row>
    <row r="902" spans="1:27">
      <c r="A902" t="s">
        <v>107</v>
      </c>
      <c r="B902" t="s">
        <v>39</v>
      </c>
      <c r="C902" t="s">
        <v>352</v>
      </c>
      <c r="D902" t="s">
        <v>967</v>
      </c>
      <c r="E902" t="s">
        <v>968</v>
      </c>
      <c r="G902">
        <f t="shared" si="14"/>
        <v>1340.9941920000001</v>
      </c>
      <c r="H902">
        <v>408.74</v>
      </c>
      <c r="I902">
        <v>0.7</v>
      </c>
      <c r="J902">
        <v>0</v>
      </c>
      <c r="K902">
        <v>0</v>
      </c>
      <c r="M902">
        <v>0</v>
      </c>
      <c r="N902">
        <v>4.0000000000000001E-3</v>
      </c>
      <c r="O902">
        <v>0</v>
      </c>
      <c r="P902">
        <v>2700</v>
      </c>
      <c r="Q902">
        <v>2690</v>
      </c>
      <c r="AA902" t="s">
        <v>1242</v>
      </c>
    </row>
    <row r="903" spans="1:27">
      <c r="A903" t="s">
        <v>107</v>
      </c>
      <c r="B903" t="s">
        <v>39</v>
      </c>
      <c r="C903" t="s">
        <v>352</v>
      </c>
      <c r="D903" t="s">
        <v>967</v>
      </c>
      <c r="E903" t="s">
        <v>968</v>
      </c>
      <c r="G903">
        <f t="shared" si="14"/>
        <v>1343.2907520000001</v>
      </c>
      <c r="H903">
        <v>409.44</v>
      </c>
      <c r="I903">
        <v>0.76</v>
      </c>
      <c r="J903">
        <v>0</v>
      </c>
      <c r="K903">
        <v>0</v>
      </c>
      <c r="M903">
        <v>0</v>
      </c>
      <c r="N903">
        <v>1.0999999999999999E-2</v>
      </c>
      <c r="O903">
        <v>0.01</v>
      </c>
      <c r="P903">
        <v>2700</v>
      </c>
      <c r="Q903">
        <v>2660</v>
      </c>
      <c r="AA903" t="s">
        <v>1242</v>
      </c>
    </row>
    <row r="904" spans="1:27">
      <c r="A904" t="s">
        <v>107</v>
      </c>
      <c r="B904" t="s">
        <v>39</v>
      </c>
      <c r="C904" t="s">
        <v>352</v>
      </c>
      <c r="D904" t="s">
        <v>967</v>
      </c>
      <c r="E904" t="s">
        <v>968</v>
      </c>
      <c r="G904">
        <f t="shared" si="14"/>
        <v>1345.7841599999999</v>
      </c>
      <c r="H904">
        <v>410.2</v>
      </c>
      <c r="I904">
        <v>1.28</v>
      </c>
      <c r="J904">
        <v>0</v>
      </c>
      <c r="K904">
        <v>0</v>
      </c>
      <c r="M904">
        <v>0</v>
      </c>
      <c r="N904">
        <v>1.0999999999999999E-2</v>
      </c>
      <c r="O904">
        <v>0.01</v>
      </c>
      <c r="P904">
        <v>2680</v>
      </c>
      <c r="Q904">
        <v>2650</v>
      </c>
      <c r="AA904" t="s">
        <v>1242</v>
      </c>
    </row>
    <row r="905" spans="1:27">
      <c r="A905" t="s">
        <v>107</v>
      </c>
      <c r="B905" t="s">
        <v>39</v>
      </c>
      <c r="C905" t="s">
        <v>352</v>
      </c>
      <c r="D905" t="s">
        <v>967</v>
      </c>
      <c r="E905" t="s">
        <v>968</v>
      </c>
      <c r="G905">
        <f t="shared" si="14"/>
        <v>1349.9835840000001</v>
      </c>
      <c r="H905">
        <v>411.48</v>
      </c>
      <c r="I905">
        <v>0.91</v>
      </c>
      <c r="J905">
        <v>0</v>
      </c>
      <c r="K905">
        <v>0</v>
      </c>
      <c r="M905">
        <v>0</v>
      </c>
      <c r="N905">
        <v>8.0000000000000002E-3</v>
      </c>
      <c r="O905">
        <v>0.01</v>
      </c>
      <c r="P905">
        <v>2680</v>
      </c>
      <c r="Q905">
        <v>2660</v>
      </c>
      <c r="AA905" t="s">
        <v>449</v>
      </c>
    </row>
    <row r="906" spans="1:27">
      <c r="A906" t="s">
        <v>107</v>
      </c>
      <c r="B906" t="s">
        <v>39</v>
      </c>
      <c r="C906" t="s">
        <v>352</v>
      </c>
      <c r="D906" t="s">
        <v>967</v>
      </c>
      <c r="E906" t="s">
        <v>968</v>
      </c>
      <c r="G906">
        <f t="shared" si="14"/>
        <v>1352.969112</v>
      </c>
      <c r="H906">
        <v>412.39</v>
      </c>
      <c r="I906">
        <v>0.91</v>
      </c>
      <c r="J906">
        <v>0</v>
      </c>
      <c r="K906">
        <v>0</v>
      </c>
      <c r="M906">
        <v>0</v>
      </c>
      <c r="N906">
        <v>1.7000000000000001E-2</v>
      </c>
      <c r="O906">
        <v>0.02</v>
      </c>
      <c r="P906">
        <v>2700</v>
      </c>
      <c r="Q906">
        <v>2650</v>
      </c>
      <c r="AA906" t="s">
        <v>449</v>
      </c>
    </row>
    <row r="907" spans="1:27">
      <c r="A907" t="s">
        <v>107</v>
      </c>
      <c r="B907" t="s">
        <v>39</v>
      </c>
      <c r="C907" t="s">
        <v>352</v>
      </c>
      <c r="D907" t="s">
        <v>967</v>
      </c>
      <c r="E907" t="s">
        <v>968</v>
      </c>
      <c r="G907">
        <f t="shared" si="14"/>
        <v>1355.9874480000001</v>
      </c>
      <c r="H907">
        <v>413.31</v>
      </c>
      <c r="I907">
        <v>1.34</v>
      </c>
      <c r="J907">
        <v>0</v>
      </c>
      <c r="K907">
        <v>0</v>
      </c>
      <c r="M907">
        <v>0</v>
      </c>
      <c r="N907">
        <v>2.4E-2</v>
      </c>
      <c r="O907">
        <v>0.03</v>
      </c>
      <c r="P907">
        <v>2700</v>
      </c>
      <c r="Q907">
        <v>2640</v>
      </c>
      <c r="AA907" t="s">
        <v>449</v>
      </c>
    </row>
    <row r="908" spans="1:27">
      <c r="A908" t="s">
        <v>107</v>
      </c>
      <c r="B908" t="s">
        <v>39</v>
      </c>
      <c r="C908" t="s">
        <v>352</v>
      </c>
      <c r="D908" t="s">
        <v>967</v>
      </c>
      <c r="E908" t="s">
        <v>968</v>
      </c>
      <c r="G908">
        <f t="shared" si="14"/>
        <v>1360.38372</v>
      </c>
      <c r="H908">
        <v>414.65</v>
      </c>
      <c r="I908">
        <v>0.64</v>
      </c>
      <c r="J908">
        <v>0.01</v>
      </c>
      <c r="K908">
        <v>0</v>
      </c>
      <c r="M908">
        <v>0.01</v>
      </c>
      <c r="N908">
        <v>1.7999999999999999E-2</v>
      </c>
      <c r="O908">
        <v>0.01</v>
      </c>
      <c r="P908">
        <v>2680</v>
      </c>
      <c r="Q908">
        <v>2640</v>
      </c>
      <c r="AA908" t="s">
        <v>1242</v>
      </c>
    </row>
    <row r="909" spans="1:27">
      <c r="A909" t="s">
        <v>107</v>
      </c>
      <c r="B909" t="s">
        <v>39</v>
      </c>
      <c r="C909" t="s">
        <v>352</v>
      </c>
      <c r="D909" t="s">
        <v>967</v>
      </c>
      <c r="E909" t="s">
        <v>968</v>
      </c>
      <c r="G909">
        <f t="shared" si="14"/>
        <v>1362.4834320000002</v>
      </c>
      <c r="H909">
        <v>415.29</v>
      </c>
      <c r="I909">
        <v>0.3</v>
      </c>
      <c r="J909">
        <v>0.01</v>
      </c>
      <c r="K909">
        <v>0</v>
      </c>
      <c r="M909">
        <v>0.01</v>
      </c>
      <c r="N909">
        <v>4.8000000000000001E-2</v>
      </c>
      <c r="O909">
        <v>0.01</v>
      </c>
      <c r="P909">
        <v>2670</v>
      </c>
      <c r="Q909">
        <v>2540</v>
      </c>
      <c r="AA909" t="s">
        <v>1243</v>
      </c>
    </row>
    <row r="910" spans="1:27">
      <c r="A910" t="s">
        <v>107</v>
      </c>
      <c r="B910" t="s">
        <v>39</v>
      </c>
      <c r="C910" t="s">
        <v>352</v>
      </c>
      <c r="D910" t="s">
        <v>967</v>
      </c>
      <c r="E910" t="s">
        <v>968</v>
      </c>
      <c r="G910">
        <f t="shared" si="14"/>
        <v>1363.467672</v>
      </c>
      <c r="H910">
        <v>415.59</v>
      </c>
      <c r="I910">
        <v>0.76</v>
      </c>
      <c r="J910">
        <v>1.3</v>
      </c>
      <c r="K910">
        <v>0.99</v>
      </c>
      <c r="M910">
        <v>0.02</v>
      </c>
      <c r="N910">
        <v>7.5999999999999998E-2</v>
      </c>
      <c r="O910">
        <v>0.06</v>
      </c>
      <c r="P910">
        <v>2670</v>
      </c>
      <c r="Q910">
        <v>2470</v>
      </c>
      <c r="AA910" t="s">
        <v>439</v>
      </c>
    </row>
    <row r="911" spans="1:27">
      <c r="A911" t="s">
        <v>107</v>
      </c>
      <c r="B911" t="s">
        <v>39</v>
      </c>
      <c r="C911" t="s">
        <v>447</v>
      </c>
      <c r="D911" t="s">
        <v>967</v>
      </c>
      <c r="E911" t="s">
        <v>968</v>
      </c>
      <c r="G911">
        <f t="shared" si="14"/>
        <v>1365.9938880000002</v>
      </c>
      <c r="H911">
        <v>416.36</v>
      </c>
      <c r="I911">
        <v>0.21</v>
      </c>
      <c r="N911">
        <v>0.107</v>
      </c>
      <c r="O911">
        <v>0.02</v>
      </c>
      <c r="P911">
        <v>2670</v>
      </c>
      <c r="Q911">
        <v>2390</v>
      </c>
      <c r="AA911" t="s">
        <v>439</v>
      </c>
    </row>
    <row r="912" spans="1:27">
      <c r="A912" t="s">
        <v>107</v>
      </c>
      <c r="B912" t="s">
        <v>39</v>
      </c>
      <c r="C912" t="s">
        <v>447</v>
      </c>
      <c r="D912" t="s">
        <v>967</v>
      </c>
      <c r="E912" t="s">
        <v>968</v>
      </c>
      <c r="G912">
        <f t="shared" si="14"/>
        <v>1366.6828560000001</v>
      </c>
      <c r="H912">
        <v>416.57</v>
      </c>
      <c r="I912">
        <v>0.4</v>
      </c>
      <c r="J912">
        <v>3.4</v>
      </c>
      <c r="K912">
        <v>1.36</v>
      </c>
      <c r="M912">
        <v>1.1000000000000001</v>
      </c>
      <c r="N912">
        <v>0.13100000000000001</v>
      </c>
      <c r="O912">
        <v>0.05</v>
      </c>
      <c r="P912">
        <v>2680</v>
      </c>
      <c r="Q912">
        <v>2330</v>
      </c>
      <c r="AA912" t="s">
        <v>439</v>
      </c>
    </row>
    <row r="913" spans="1:29">
      <c r="A913" t="s">
        <v>107</v>
      </c>
      <c r="B913" t="s">
        <v>39</v>
      </c>
      <c r="C913" t="s">
        <v>437</v>
      </c>
      <c r="D913" t="s">
        <v>967</v>
      </c>
      <c r="E913" t="s">
        <v>968</v>
      </c>
      <c r="G913">
        <f t="shared" si="14"/>
        <v>1367.9951760000001</v>
      </c>
      <c r="H913">
        <v>416.97</v>
      </c>
      <c r="I913">
        <v>0.21</v>
      </c>
      <c r="J913">
        <v>996</v>
      </c>
      <c r="K913">
        <v>209.16</v>
      </c>
      <c r="M913">
        <v>0.03</v>
      </c>
      <c r="N913">
        <v>7.4999999999999997E-2</v>
      </c>
      <c r="O913">
        <v>0.02</v>
      </c>
      <c r="AA913" t="s">
        <v>1244</v>
      </c>
    </row>
    <row r="914" spans="1:29">
      <c r="A914" t="s">
        <v>107</v>
      </c>
      <c r="B914" t="s">
        <v>39</v>
      </c>
      <c r="C914" t="s">
        <v>437</v>
      </c>
      <c r="D914" t="s">
        <v>967</v>
      </c>
      <c r="E914" t="s">
        <v>968</v>
      </c>
      <c r="G914">
        <f t="shared" si="14"/>
        <v>1368.6841440000001</v>
      </c>
      <c r="H914">
        <v>417.18</v>
      </c>
      <c r="I914">
        <v>0.52</v>
      </c>
      <c r="J914">
        <v>0.55000000000000004</v>
      </c>
      <c r="K914">
        <v>0.28999999999999998</v>
      </c>
      <c r="M914">
        <v>0.54</v>
      </c>
      <c r="N914">
        <v>0.11799999999999999</v>
      </c>
      <c r="O914">
        <v>0.06</v>
      </c>
      <c r="P914">
        <v>2690</v>
      </c>
      <c r="Q914">
        <v>2370</v>
      </c>
      <c r="AA914" t="s">
        <v>439</v>
      </c>
    </row>
    <row r="915" spans="1:29" s="57" customFormat="1">
      <c r="A915" s="57" t="s">
        <v>107</v>
      </c>
      <c r="B915" s="57" t="s">
        <v>39</v>
      </c>
      <c r="C915" s="57" t="s">
        <v>437</v>
      </c>
      <c r="D915" s="57" t="s">
        <v>967</v>
      </c>
      <c r="E915" s="57" t="s">
        <v>968</v>
      </c>
      <c r="G915" s="57">
        <f t="shared" si="14"/>
        <v>1370.3901599999999</v>
      </c>
      <c r="H915" s="57">
        <v>417.7</v>
      </c>
      <c r="I915" s="57">
        <v>0.34</v>
      </c>
      <c r="J915" s="57">
        <v>0.12</v>
      </c>
      <c r="K915" s="57">
        <v>0.04</v>
      </c>
      <c r="M915" s="57">
        <v>0.05</v>
      </c>
      <c r="N915" s="57">
        <v>7.3999999999999996E-2</v>
      </c>
      <c r="O915" s="57">
        <v>0.03</v>
      </c>
      <c r="P915" s="57">
        <v>2660</v>
      </c>
      <c r="Q915" s="57">
        <v>2470</v>
      </c>
      <c r="AA915" s="57" t="s">
        <v>439</v>
      </c>
      <c r="AB915" s="57" t="str">
        <f>Sampling_2022!W16</f>
        <v>SR-2022-001/D-66(2)-4-1</v>
      </c>
      <c r="AC915" s="314" t="s">
        <v>442</v>
      </c>
    </row>
    <row r="916" spans="1:29">
      <c r="A916" s="13" t="s">
        <v>107</v>
      </c>
      <c r="B916" s="13" t="s">
        <v>39</v>
      </c>
      <c r="C916" t="s">
        <v>437</v>
      </c>
      <c r="D916" t="s">
        <v>967</v>
      </c>
      <c r="E916" t="s">
        <v>968</v>
      </c>
      <c r="G916">
        <f t="shared" si="14"/>
        <v>1371.4728239999999</v>
      </c>
      <c r="H916">
        <v>418.03</v>
      </c>
      <c r="I916">
        <v>0.4</v>
      </c>
      <c r="J916">
        <v>996</v>
      </c>
      <c r="K916">
        <v>398.4</v>
      </c>
      <c r="M916">
        <v>0.03</v>
      </c>
      <c r="N916">
        <v>7.4999999999999997E-2</v>
      </c>
      <c r="O916">
        <v>0.03</v>
      </c>
      <c r="P916">
        <v>2660</v>
      </c>
      <c r="Q916">
        <v>2460</v>
      </c>
      <c r="AA916" t="s">
        <v>438</v>
      </c>
    </row>
    <row r="917" spans="1:29">
      <c r="A917" t="s">
        <v>107</v>
      </c>
      <c r="B917" t="s">
        <v>39</v>
      </c>
      <c r="C917" t="s">
        <v>437</v>
      </c>
      <c r="D917" t="s">
        <v>967</v>
      </c>
      <c r="E917" t="s">
        <v>968</v>
      </c>
      <c r="G917">
        <f t="shared" si="14"/>
        <v>1372.7851440000002</v>
      </c>
      <c r="H917">
        <v>418.43</v>
      </c>
      <c r="I917">
        <v>0.21</v>
      </c>
      <c r="J917">
        <v>996</v>
      </c>
      <c r="K917">
        <v>209.16</v>
      </c>
      <c r="M917">
        <v>0.03</v>
      </c>
      <c r="N917">
        <v>7.4999999999999997E-2</v>
      </c>
      <c r="O917">
        <v>0.02</v>
      </c>
      <c r="AA917" t="s">
        <v>917</v>
      </c>
    </row>
    <row r="918" spans="1:29">
      <c r="A918" t="s">
        <v>107</v>
      </c>
      <c r="B918" t="s">
        <v>39</v>
      </c>
      <c r="C918" t="s">
        <v>437</v>
      </c>
      <c r="D918" t="s">
        <v>967</v>
      </c>
      <c r="E918" t="s">
        <v>968</v>
      </c>
      <c r="G918">
        <f t="shared" si="14"/>
        <v>1373.4741120000001</v>
      </c>
      <c r="H918">
        <v>418.64</v>
      </c>
      <c r="I918">
        <v>0.06</v>
      </c>
      <c r="J918">
        <v>0.01</v>
      </c>
      <c r="K918">
        <v>0</v>
      </c>
      <c r="M918">
        <v>0</v>
      </c>
      <c r="N918">
        <v>5.3999999999999999E-2</v>
      </c>
      <c r="O918">
        <v>0</v>
      </c>
      <c r="P918">
        <v>2700</v>
      </c>
      <c r="Q918">
        <v>2550</v>
      </c>
      <c r="AA918" t="s">
        <v>1245</v>
      </c>
    </row>
    <row r="919" spans="1:29">
      <c r="A919" t="s">
        <v>107</v>
      </c>
      <c r="B919" t="s">
        <v>39</v>
      </c>
      <c r="C919" t="s">
        <v>437</v>
      </c>
      <c r="D919" t="s">
        <v>967</v>
      </c>
      <c r="E919" t="s">
        <v>968</v>
      </c>
      <c r="G919">
        <f t="shared" si="14"/>
        <v>1373.6709599999999</v>
      </c>
      <c r="H919">
        <v>418.7</v>
      </c>
      <c r="I919">
        <v>0.15</v>
      </c>
      <c r="J919">
        <v>0</v>
      </c>
      <c r="K919">
        <v>0</v>
      </c>
      <c r="M919">
        <v>0</v>
      </c>
      <c r="N919">
        <v>4.1000000000000002E-2</v>
      </c>
      <c r="O919">
        <v>0.01</v>
      </c>
      <c r="P919">
        <v>2700</v>
      </c>
      <c r="Q919">
        <v>2590</v>
      </c>
      <c r="AA919" t="s">
        <v>454</v>
      </c>
    </row>
    <row r="920" spans="1:29">
      <c r="A920" t="s">
        <v>107</v>
      </c>
      <c r="B920" t="s">
        <v>39</v>
      </c>
      <c r="C920" t="s">
        <v>437</v>
      </c>
      <c r="D920" t="s">
        <v>967</v>
      </c>
      <c r="E920" t="s">
        <v>968</v>
      </c>
      <c r="G920">
        <f t="shared" si="14"/>
        <v>1374.1958880000002</v>
      </c>
      <c r="H920">
        <v>418.86</v>
      </c>
      <c r="I920">
        <v>0.24</v>
      </c>
      <c r="J920">
        <v>0</v>
      </c>
      <c r="K920">
        <v>0</v>
      </c>
      <c r="M920">
        <v>0</v>
      </c>
      <c r="N920">
        <v>2.9000000000000001E-2</v>
      </c>
      <c r="O920">
        <v>0.01</v>
      </c>
      <c r="P920">
        <v>2710</v>
      </c>
      <c r="Q920">
        <v>2630</v>
      </c>
      <c r="AA920" t="s">
        <v>454</v>
      </c>
    </row>
    <row r="921" spans="1:29">
      <c r="A921" t="s">
        <v>107</v>
      </c>
      <c r="B921" t="s">
        <v>39</v>
      </c>
      <c r="C921" t="s">
        <v>437</v>
      </c>
      <c r="D921" t="s">
        <v>967</v>
      </c>
      <c r="E921" t="s">
        <v>968</v>
      </c>
      <c r="G921">
        <f t="shared" si="14"/>
        <v>1374.9832800000001</v>
      </c>
      <c r="H921">
        <v>419.1</v>
      </c>
      <c r="I921">
        <v>0.67</v>
      </c>
      <c r="J921">
        <v>0</v>
      </c>
      <c r="K921">
        <v>0</v>
      </c>
      <c r="M921">
        <v>0</v>
      </c>
      <c r="N921">
        <v>7.0000000000000001E-3</v>
      </c>
      <c r="O921">
        <v>0</v>
      </c>
      <c r="P921">
        <v>2740</v>
      </c>
      <c r="Q921">
        <v>2720</v>
      </c>
      <c r="AA921" t="s">
        <v>1242</v>
      </c>
    </row>
    <row r="922" spans="1:29">
      <c r="A922" t="s">
        <v>107</v>
      </c>
      <c r="B922" t="s">
        <v>39</v>
      </c>
      <c r="C922" t="s">
        <v>437</v>
      </c>
      <c r="D922" t="s">
        <v>967</v>
      </c>
      <c r="E922" t="s">
        <v>968</v>
      </c>
      <c r="G922">
        <f t="shared" si="14"/>
        <v>1377.1814159999999</v>
      </c>
      <c r="H922">
        <v>419.77</v>
      </c>
      <c r="I922">
        <v>0.7</v>
      </c>
      <c r="J922">
        <v>0</v>
      </c>
      <c r="K922">
        <v>0</v>
      </c>
      <c r="M922">
        <v>0</v>
      </c>
      <c r="N922">
        <v>6.0000000000000001E-3</v>
      </c>
      <c r="O922">
        <v>0</v>
      </c>
      <c r="P922">
        <v>2720</v>
      </c>
      <c r="Q922">
        <v>2700</v>
      </c>
      <c r="AA922" t="s">
        <v>1242</v>
      </c>
    </row>
    <row r="923" spans="1:29">
      <c r="A923" t="s">
        <v>107</v>
      </c>
      <c r="B923" t="s">
        <v>39</v>
      </c>
      <c r="C923" t="s">
        <v>437</v>
      </c>
      <c r="D923" t="s">
        <v>967</v>
      </c>
      <c r="E923" t="s">
        <v>968</v>
      </c>
      <c r="G923">
        <f t="shared" si="14"/>
        <v>1379.4779760000001</v>
      </c>
      <c r="H923">
        <v>420.47</v>
      </c>
      <c r="I923">
        <v>1.01</v>
      </c>
      <c r="J923">
        <v>0</v>
      </c>
      <c r="K923">
        <v>0</v>
      </c>
      <c r="M923">
        <v>0</v>
      </c>
      <c r="N923">
        <v>1.0999999999999999E-2</v>
      </c>
      <c r="O923">
        <v>0.01</v>
      </c>
      <c r="P923">
        <v>2720</v>
      </c>
      <c r="Q923">
        <v>2690</v>
      </c>
      <c r="AA923" t="s">
        <v>1242</v>
      </c>
    </row>
    <row r="924" spans="1:29">
      <c r="A924" t="s">
        <v>107</v>
      </c>
      <c r="B924" t="s">
        <v>39</v>
      </c>
      <c r="C924" t="s">
        <v>437</v>
      </c>
      <c r="D924" t="s">
        <v>967</v>
      </c>
      <c r="E924" t="s">
        <v>968</v>
      </c>
      <c r="G924">
        <f t="shared" si="14"/>
        <v>1382.7915840000001</v>
      </c>
      <c r="H924">
        <v>421.48</v>
      </c>
      <c r="I924">
        <v>1.1599999999999999</v>
      </c>
      <c r="J924">
        <v>0</v>
      </c>
      <c r="K924">
        <v>0</v>
      </c>
      <c r="M924">
        <v>0</v>
      </c>
      <c r="N924">
        <v>1.2999999999999999E-2</v>
      </c>
      <c r="O924">
        <v>0.02</v>
      </c>
      <c r="P924">
        <v>2680</v>
      </c>
      <c r="Q924">
        <v>2650</v>
      </c>
      <c r="AA924" t="s">
        <v>1242</v>
      </c>
    </row>
    <row r="925" spans="1:29">
      <c r="A925" t="s">
        <v>107</v>
      </c>
      <c r="B925" t="s">
        <v>39</v>
      </c>
      <c r="C925" t="s">
        <v>437</v>
      </c>
      <c r="D925" t="s">
        <v>967</v>
      </c>
      <c r="E925" t="s">
        <v>968</v>
      </c>
      <c r="G925">
        <f t="shared" si="14"/>
        <v>1386.5973120000001</v>
      </c>
      <c r="H925">
        <v>422.64</v>
      </c>
      <c r="I925">
        <v>1.34</v>
      </c>
      <c r="J925">
        <v>0</v>
      </c>
      <c r="K925">
        <v>0</v>
      </c>
      <c r="M925">
        <v>0</v>
      </c>
      <c r="N925">
        <v>1.7999999999999999E-2</v>
      </c>
      <c r="O925">
        <v>0.02</v>
      </c>
      <c r="P925">
        <v>2710</v>
      </c>
      <c r="Q925">
        <v>2660</v>
      </c>
      <c r="AA925" t="s">
        <v>1246</v>
      </c>
    </row>
    <row r="926" spans="1:29">
      <c r="A926" t="s">
        <v>107</v>
      </c>
      <c r="B926" t="s">
        <v>39</v>
      </c>
      <c r="C926" t="s">
        <v>437</v>
      </c>
      <c r="D926" t="s">
        <v>967</v>
      </c>
      <c r="E926" t="s">
        <v>968</v>
      </c>
      <c r="G926">
        <f t="shared" si="14"/>
        <v>1390.9935840000001</v>
      </c>
      <c r="H926">
        <v>423.98</v>
      </c>
      <c r="I926">
        <v>0.61</v>
      </c>
      <c r="J926">
        <v>0</v>
      </c>
      <c r="K926">
        <v>0</v>
      </c>
      <c r="M926">
        <v>0</v>
      </c>
      <c r="N926">
        <v>8.9999999999999993E-3</v>
      </c>
      <c r="O926">
        <v>0.01</v>
      </c>
      <c r="P926">
        <v>2730</v>
      </c>
      <c r="Q926">
        <v>2710</v>
      </c>
      <c r="AA926" t="s">
        <v>1242</v>
      </c>
    </row>
    <row r="927" spans="1:29">
      <c r="A927" t="s">
        <v>107</v>
      </c>
      <c r="B927" t="s">
        <v>39</v>
      </c>
      <c r="C927" t="s">
        <v>530</v>
      </c>
      <c r="D927" t="s">
        <v>967</v>
      </c>
      <c r="E927" t="s">
        <v>968</v>
      </c>
      <c r="G927">
        <f t="shared" si="14"/>
        <v>1392.994872</v>
      </c>
      <c r="H927">
        <v>424.59</v>
      </c>
      <c r="I927">
        <v>0.61</v>
      </c>
      <c r="J927">
        <v>0</v>
      </c>
      <c r="K927">
        <v>0</v>
      </c>
      <c r="M927">
        <v>0</v>
      </c>
      <c r="N927">
        <v>1.2E-2</v>
      </c>
      <c r="O927">
        <v>0.01</v>
      </c>
      <c r="P927">
        <v>2660</v>
      </c>
      <c r="Q927">
        <v>2630</v>
      </c>
      <c r="AA927" t="s">
        <v>1247</v>
      </c>
    </row>
    <row r="928" spans="1:29">
      <c r="A928" t="s">
        <v>107</v>
      </c>
      <c r="B928" t="s">
        <v>39</v>
      </c>
      <c r="C928" t="s">
        <v>530</v>
      </c>
      <c r="D928" t="s">
        <v>967</v>
      </c>
      <c r="E928" t="s">
        <v>968</v>
      </c>
      <c r="G928">
        <f t="shared" si="14"/>
        <v>1394.9961599999999</v>
      </c>
      <c r="H928">
        <v>425.2</v>
      </c>
      <c r="I928">
        <v>0.3</v>
      </c>
      <c r="J928">
        <v>0</v>
      </c>
      <c r="K928">
        <v>0</v>
      </c>
      <c r="M928">
        <v>0</v>
      </c>
      <c r="N928">
        <v>1.4999999999999999E-2</v>
      </c>
      <c r="O928">
        <v>0</v>
      </c>
      <c r="P928">
        <v>2670</v>
      </c>
      <c r="Q928">
        <v>2630</v>
      </c>
      <c r="AA928" t="s">
        <v>1242</v>
      </c>
    </row>
    <row r="929" spans="1:29">
      <c r="A929" t="s">
        <v>107</v>
      </c>
      <c r="B929" t="s">
        <v>39</v>
      </c>
      <c r="C929" t="s">
        <v>530</v>
      </c>
      <c r="D929" t="s">
        <v>967</v>
      </c>
      <c r="E929" t="s">
        <v>968</v>
      </c>
      <c r="G929">
        <f t="shared" si="14"/>
        <v>1395.9804000000001</v>
      </c>
      <c r="H929">
        <v>425.5</v>
      </c>
      <c r="I929">
        <v>0.21</v>
      </c>
      <c r="J929">
        <v>0</v>
      </c>
      <c r="K929">
        <v>0</v>
      </c>
      <c r="M929">
        <v>0</v>
      </c>
      <c r="N929">
        <v>1.2E-2</v>
      </c>
      <c r="O929">
        <v>0</v>
      </c>
      <c r="P929">
        <v>2660</v>
      </c>
      <c r="Q929">
        <v>2630</v>
      </c>
      <c r="AA929" t="s">
        <v>1242</v>
      </c>
    </row>
    <row r="930" spans="1:29">
      <c r="A930" t="s">
        <v>107</v>
      </c>
      <c r="B930" t="s">
        <v>39</v>
      </c>
      <c r="C930" t="s">
        <v>530</v>
      </c>
      <c r="D930" t="s">
        <v>967</v>
      </c>
      <c r="E930" t="s">
        <v>968</v>
      </c>
      <c r="G930">
        <f t="shared" si="14"/>
        <v>1396.6693680000001</v>
      </c>
      <c r="H930">
        <v>425.71</v>
      </c>
      <c r="I930">
        <v>0.7</v>
      </c>
      <c r="J930">
        <v>0</v>
      </c>
      <c r="K930">
        <v>0</v>
      </c>
      <c r="M930">
        <v>0</v>
      </c>
      <c r="N930">
        <v>0.01</v>
      </c>
      <c r="O930">
        <v>0.01</v>
      </c>
      <c r="P930">
        <v>2700</v>
      </c>
      <c r="Q930">
        <v>2670</v>
      </c>
      <c r="AA930" t="s">
        <v>1242</v>
      </c>
    </row>
    <row r="931" spans="1:29">
      <c r="A931" t="s">
        <v>107</v>
      </c>
      <c r="B931" t="s">
        <v>39</v>
      </c>
      <c r="C931" t="s">
        <v>530</v>
      </c>
      <c r="D931" t="s">
        <v>967</v>
      </c>
      <c r="E931" t="s">
        <v>968</v>
      </c>
      <c r="G931">
        <f t="shared" si="14"/>
        <v>1398.998736</v>
      </c>
      <c r="H931">
        <v>426.42</v>
      </c>
      <c r="I931">
        <v>0.61</v>
      </c>
      <c r="J931">
        <v>0</v>
      </c>
      <c r="K931">
        <v>0</v>
      </c>
      <c r="M931">
        <v>0</v>
      </c>
      <c r="N931">
        <v>5.0000000000000001E-3</v>
      </c>
      <c r="O931">
        <v>0</v>
      </c>
      <c r="P931">
        <v>2670</v>
      </c>
      <c r="Q931">
        <v>2660</v>
      </c>
      <c r="AA931" t="s">
        <v>1242</v>
      </c>
    </row>
    <row r="932" spans="1:29">
      <c r="A932" t="s">
        <v>114</v>
      </c>
      <c r="B932" t="s">
        <v>39</v>
      </c>
      <c r="C932" t="s">
        <v>352</v>
      </c>
      <c r="D932" t="s">
        <v>967</v>
      </c>
      <c r="E932" t="s">
        <v>968</v>
      </c>
      <c r="G932">
        <f t="shared" si="14"/>
        <v>1372.3914480000001</v>
      </c>
      <c r="H932">
        <v>418.31</v>
      </c>
      <c r="I932">
        <v>0.49</v>
      </c>
      <c r="J932">
        <v>0</v>
      </c>
      <c r="K932">
        <v>0</v>
      </c>
      <c r="M932">
        <v>0</v>
      </c>
      <c r="N932">
        <v>1.2E-2</v>
      </c>
      <c r="O932">
        <v>0.01</v>
      </c>
      <c r="AA932" t="s">
        <v>1248</v>
      </c>
    </row>
    <row r="933" spans="1:29">
      <c r="A933" t="s">
        <v>114</v>
      </c>
      <c r="B933" t="s">
        <v>39</v>
      </c>
      <c r="C933" t="s">
        <v>352</v>
      </c>
      <c r="D933" t="s">
        <v>967</v>
      </c>
      <c r="E933" t="s">
        <v>968</v>
      </c>
      <c r="G933">
        <f t="shared" si="14"/>
        <v>1373.9990400000002</v>
      </c>
      <c r="H933">
        <v>418.8</v>
      </c>
      <c r="I933">
        <v>0.46</v>
      </c>
      <c r="J933">
        <v>0</v>
      </c>
      <c r="K933">
        <v>0</v>
      </c>
      <c r="M933">
        <v>0</v>
      </c>
      <c r="N933">
        <v>1.0999999999999999E-2</v>
      </c>
      <c r="O933">
        <v>0.01</v>
      </c>
      <c r="AA933" t="s">
        <v>449</v>
      </c>
    </row>
    <row r="934" spans="1:29">
      <c r="A934" t="s">
        <v>114</v>
      </c>
      <c r="B934" t="s">
        <v>39</v>
      </c>
      <c r="C934" t="s">
        <v>352</v>
      </c>
      <c r="D934" t="s">
        <v>967</v>
      </c>
      <c r="E934" t="s">
        <v>968</v>
      </c>
      <c r="G934">
        <f t="shared" si="14"/>
        <v>1375.4754</v>
      </c>
      <c r="H934">
        <v>419.25</v>
      </c>
      <c r="I934">
        <v>0.46</v>
      </c>
      <c r="J934">
        <v>0</v>
      </c>
      <c r="K934">
        <v>0</v>
      </c>
      <c r="M934">
        <v>0</v>
      </c>
      <c r="N934">
        <v>2.3E-2</v>
      </c>
      <c r="O934">
        <v>0.01</v>
      </c>
      <c r="AA934" t="s">
        <v>449</v>
      </c>
    </row>
    <row r="935" spans="1:29">
      <c r="A935" t="s">
        <v>114</v>
      </c>
      <c r="B935" t="s">
        <v>39</v>
      </c>
      <c r="C935" t="s">
        <v>352</v>
      </c>
      <c r="D935" t="s">
        <v>967</v>
      </c>
      <c r="E935" t="s">
        <v>968</v>
      </c>
      <c r="G935">
        <f t="shared" si="14"/>
        <v>1376.9845680000001</v>
      </c>
      <c r="H935">
        <v>419.71</v>
      </c>
      <c r="I935">
        <v>0.55000000000000004</v>
      </c>
      <c r="J935">
        <v>0</v>
      </c>
      <c r="K935">
        <v>0</v>
      </c>
      <c r="M935">
        <v>0</v>
      </c>
      <c r="N935">
        <v>1.2E-2</v>
      </c>
      <c r="O935">
        <v>0.01</v>
      </c>
      <c r="AA935" t="s">
        <v>449</v>
      </c>
    </row>
    <row r="936" spans="1:29">
      <c r="A936" t="s">
        <v>114</v>
      </c>
      <c r="B936" t="s">
        <v>39</v>
      </c>
      <c r="C936" t="s">
        <v>352</v>
      </c>
      <c r="D936" t="s">
        <v>967</v>
      </c>
      <c r="E936" t="s">
        <v>968</v>
      </c>
      <c r="G936">
        <f t="shared" si="14"/>
        <v>1378.789008</v>
      </c>
      <c r="H936">
        <v>420.26</v>
      </c>
      <c r="I936">
        <v>0.27</v>
      </c>
      <c r="J936">
        <v>0</v>
      </c>
      <c r="K936">
        <v>0</v>
      </c>
      <c r="M936">
        <v>0</v>
      </c>
      <c r="N936">
        <v>8.9999999999999993E-3</v>
      </c>
      <c r="O936">
        <v>0</v>
      </c>
      <c r="AA936" t="s">
        <v>449</v>
      </c>
    </row>
    <row r="937" spans="1:29" s="57" customFormat="1">
      <c r="A937" s="57" t="s">
        <v>114</v>
      </c>
      <c r="B937" s="57" t="s">
        <v>39</v>
      </c>
      <c r="C937" s="57" t="s">
        <v>447</v>
      </c>
      <c r="D937" s="57" t="s">
        <v>967</v>
      </c>
      <c r="E937" s="57" t="s">
        <v>968</v>
      </c>
      <c r="G937" s="57">
        <f t="shared" si="14"/>
        <v>1379.970096</v>
      </c>
      <c r="H937" s="57">
        <v>420.62</v>
      </c>
      <c r="I937" s="57">
        <v>0.61</v>
      </c>
      <c r="J937" s="57">
        <v>0.01</v>
      </c>
      <c r="K937" s="57">
        <v>0.01</v>
      </c>
      <c r="M937" s="57">
        <v>0.01</v>
      </c>
      <c r="N937" s="57">
        <v>8.9999999999999993E-3</v>
      </c>
      <c r="O937" s="57">
        <v>0.01</v>
      </c>
      <c r="AA937" s="57" t="s">
        <v>449</v>
      </c>
      <c r="AB937" s="57" t="s">
        <v>1249</v>
      </c>
      <c r="AC937" s="149" t="s">
        <v>452</v>
      </c>
    </row>
    <row r="938" spans="1:29">
      <c r="A938" s="13" t="s">
        <v>114</v>
      </c>
      <c r="B938" s="13" t="s">
        <v>39</v>
      </c>
      <c r="C938" t="s">
        <v>447</v>
      </c>
      <c r="D938" t="s">
        <v>967</v>
      </c>
      <c r="E938" t="s">
        <v>968</v>
      </c>
      <c r="G938">
        <f t="shared" si="14"/>
        <v>1381.9713840000002</v>
      </c>
      <c r="H938">
        <v>421.23</v>
      </c>
      <c r="I938">
        <v>0.61</v>
      </c>
      <c r="J938">
        <v>1000</v>
      </c>
      <c r="K938">
        <v>610</v>
      </c>
      <c r="M938">
        <v>1000</v>
      </c>
      <c r="N938">
        <v>1.0999999999999999E-2</v>
      </c>
      <c r="O938">
        <v>0.01</v>
      </c>
      <c r="AA938" t="s">
        <v>448</v>
      </c>
    </row>
    <row r="939" spans="1:29">
      <c r="A939" t="s">
        <v>114</v>
      </c>
      <c r="B939" t="s">
        <v>39</v>
      </c>
      <c r="C939" t="s">
        <v>437</v>
      </c>
      <c r="D939" t="s">
        <v>967</v>
      </c>
      <c r="E939" t="s">
        <v>968</v>
      </c>
      <c r="G939">
        <f t="shared" si="14"/>
        <v>1383.9726719999999</v>
      </c>
      <c r="H939">
        <v>421.84</v>
      </c>
      <c r="I939">
        <v>0.18</v>
      </c>
      <c r="J939">
        <v>1000</v>
      </c>
      <c r="K939">
        <v>180</v>
      </c>
      <c r="M939">
        <v>1000</v>
      </c>
      <c r="N939">
        <v>1.6E-2</v>
      </c>
      <c r="O939">
        <v>0</v>
      </c>
      <c r="AA939" t="s">
        <v>448</v>
      </c>
    </row>
    <row r="940" spans="1:29">
      <c r="A940" s="13" t="s">
        <v>114</v>
      </c>
      <c r="B940" s="13" t="s">
        <v>39</v>
      </c>
      <c r="C940" t="s">
        <v>437</v>
      </c>
      <c r="D940" t="s">
        <v>967</v>
      </c>
      <c r="E940" t="s">
        <v>968</v>
      </c>
      <c r="G940">
        <f t="shared" si="14"/>
        <v>1384.5960239999999</v>
      </c>
      <c r="H940">
        <v>422.03</v>
      </c>
      <c r="I940">
        <v>0.73</v>
      </c>
      <c r="J940">
        <v>0.02</v>
      </c>
      <c r="K940">
        <v>0.01</v>
      </c>
      <c r="M940">
        <v>0.01</v>
      </c>
      <c r="N940">
        <v>4.2999999999999997E-2</v>
      </c>
      <c r="O940">
        <v>0.03</v>
      </c>
      <c r="U940">
        <v>0.27900000000000003</v>
      </c>
      <c r="V940">
        <v>0.35099999999999998</v>
      </c>
      <c r="AA940" t="s">
        <v>454</v>
      </c>
    </row>
    <row r="941" spans="1:29">
      <c r="A941" t="s">
        <v>114</v>
      </c>
      <c r="B941" t="s">
        <v>39</v>
      </c>
      <c r="C941" t="s">
        <v>530</v>
      </c>
      <c r="D941" t="s">
        <v>967</v>
      </c>
      <c r="E941" t="s">
        <v>968</v>
      </c>
      <c r="G941">
        <f t="shared" si="14"/>
        <v>1386.991008</v>
      </c>
      <c r="H941">
        <v>422.76</v>
      </c>
      <c r="I941">
        <v>0.27</v>
      </c>
      <c r="J941">
        <v>0.93</v>
      </c>
      <c r="K941">
        <v>0.25</v>
      </c>
      <c r="M941">
        <v>0.2</v>
      </c>
      <c r="N941">
        <v>7.2999999999999995E-2</v>
      </c>
      <c r="O941">
        <v>0.02</v>
      </c>
      <c r="U941">
        <v>0.94499999999999995</v>
      </c>
      <c r="V941">
        <v>0.186</v>
      </c>
      <c r="AA941" t="s">
        <v>454</v>
      </c>
    </row>
    <row r="942" spans="1:29" s="57" customFormat="1">
      <c r="A942" s="57" t="s">
        <v>114</v>
      </c>
      <c r="B942" s="57" t="s">
        <v>39</v>
      </c>
      <c r="C942" s="57" t="s">
        <v>530</v>
      </c>
      <c r="D942" s="57" t="s">
        <v>967</v>
      </c>
      <c r="E942" s="57" t="s">
        <v>968</v>
      </c>
      <c r="G942" s="57">
        <f t="shared" si="14"/>
        <v>1387.8768239999999</v>
      </c>
      <c r="H942" s="57">
        <v>423.03</v>
      </c>
      <c r="I942" s="57">
        <v>0.21</v>
      </c>
      <c r="J942" s="57">
        <v>1.1000000000000001</v>
      </c>
      <c r="K942" s="57">
        <v>0.23</v>
      </c>
      <c r="M942" s="57">
        <v>0.14000000000000001</v>
      </c>
      <c r="N942" s="57">
        <v>7.4999999999999997E-2</v>
      </c>
      <c r="O942" s="57">
        <v>0.02</v>
      </c>
      <c r="U942" s="57">
        <v>0.50700000000000001</v>
      </c>
      <c r="V942" s="57">
        <v>0.53700000000000003</v>
      </c>
      <c r="AA942" s="57" t="s">
        <v>454</v>
      </c>
      <c r="AB942" s="57" t="s">
        <v>1250</v>
      </c>
      <c r="AC942" s="151" t="s">
        <v>457</v>
      </c>
    </row>
    <row r="943" spans="1:29">
      <c r="A943" t="s">
        <v>114</v>
      </c>
      <c r="B943" t="s">
        <v>39</v>
      </c>
      <c r="C943" t="s">
        <v>530</v>
      </c>
      <c r="D943" t="s">
        <v>967</v>
      </c>
      <c r="E943" t="s">
        <v>968</v>
      </c>
      <c r="G943">
        <f t="shared" si="14"/>
        <v>1388.5986</v>
      </c>
      <c r="H943">
        <v>423.25</v>
      </c>
      <c r="I943">
        <v>0.12</v>
      </c>
      <c r="J943">
        <v>0.13</v>
      </c>
      <c r="K943">
        <v>0.02</v>
      </c>
      <c r="M943">
        <v>0.1</v>
      </c>
      <c r="N943">
        <v>7.0000000000000007E-2</v>
      </c>
      <c r="O943">
        <v>0.01</v>
      </c>
      <c r="U943">
        <v>0.106</v>
      </c>
      <c r="V943">
        <v>0.71699999999999997</v>
      </c>
      <c r="AA943" t="s">
        <v>454</v>
      </c>
    </row>
    <row r="944" spans="1:29">
      <c r="A944" t="s">
        <v>132</v>
      </c>
      <c r="B944" t="s">
        <v>39</v>
      </c>
      <c r="C944" t="s">
        <v>335</v>
      </c>
      <c r="D944" t="s">
        <v>967</v>
      </c>
      <c r="E944" t="s">
        <v>968</v>
      </c>
      <c r="G944">
        <f t="shared" si="14"/>
        <v>2881.9531440000001</v>
      </c>
      <c r="H944">
        <v>878.43</v>
      </c>
      <c r="I944">
        <v>0.34</v>
      </c>
      <c r="J944">
        <v>1.32</v>
      </c>
      <c r="K944">
        <v>0.45</v>
      </c>
      <c r="L944">
        <v>0.36</v>
      </c>
      <c r="N944">
        <v>2.5000000000000001E-2</v>
      </c>
      <c r="O944">
        <v>0.01</v>
      </c>
      <c r="P944">
        <v>2720</v>
      </c>
      <c r="Q944">
        <v>2650</v>
      </c>
      <c r="U944">
        <v>3.5999999999999997E-2</v>
      </c>
      <c r="V944">
        <v>2.1000000000000001E-2</v>
      </c>
      <c r="AA944" t="s">
        <v>1251</v>
      </c>
    </row>
    <row r="945" spans="1:27">
      <c r="A945" t="s">
        <v>132</v>
      </c>
      <c r="B945" t="s">
        <v>39</v>
      </c>
      <c r="C945" t="s">
        <v>335</v>
      </c>
      <c r="D945" t="s">
        <v>967</v>
      </c>
      <c r="E945" t="s">
        <v>968</v>
      </c>
      <c r="G945">
        <f t="shared" si="14"/>
        <v>2883.068616</v>
      </c>
      <c r="H945">
        <v>878.77</v>
      </c>
      <c r="I945">
        <v>0.37</v>
      </c>
      <c r="J945">
        <v>0.1</v>
      </c>
      <c r="K945">
        <v>0.04</v>
      </c>
      <c r="L945">
        <v>0.09</v>
      </c>
      <c r="N945">
        <v>1.7000000000000001E-2</v>
      </c>
      <c r="O945">
        <v>0.01</v>
      </c>
      <c r="P945">
        <v>2690</v>
      </c>
      <c r="Q945">
        <v>2650</v>
      </c>
      <c r="U945">
        <v>4.3999999999999997E-2</v>
      </c>
      <c r="V945">
        <v>1.0999999999999999E-2</v>
      </c>
      <c r="AA945" t="s">
        <v>463</v>
      </c>
    </row>
    <row r="946" spans="1:27">
      <c r="A946" t="s">
        <v>132</v>
      </c>
      <c r="B946" t="s">
        <v>39</v>
      </c>
      <c r="C946" t="s">
        <v>335</v>
      </c>
      <c r="D946" t="s">
        <v>967</v>
      </c>
      <c r="E946" t="s">
        <v>968</v>
      </c>
      <c r="G946">
        <f t="shared" si="14"/>
        <v>2884.2497040000003</v>
      </c>
      <c r="H946">
        <v>879.13</v>
      </c>
      <c r="I946">
        <v>0.34</v>
      </c>
      <c r="J946">
        <v>0.38</v>
      </c>
      <c r="K946">
        <v>0.13</v>
      </c>
      <c r="L946">
        <v>0.36</v>
      </c>
      <c r="N946">
        <v>0.02</v>
      </c>
      <c r="O946">
        <v>0.01</v>
      </c>
      <c r="P946">
        <v>2710</v>
      </c>
      <c r="Q946">
        <v>2650</v>
      </c>
      <c r="U946">
        <v>5.1999999999999998E-2</v>
      </c>
      <c r="V946">
        <v>6.5000000000000002E-2</v>
      </c>
      <c r="AA946" t="s">
        <v>1251</v>
      </c>
    </row>
    <row r="947" spans="1:27">
      <c r="A947" t="s">
        <v>132</v>
      </c>
      <c r="B947" t="s">
        <v>39</v>
      </c>
      <c r="C947" t="s">
        <v>335</v>
      </c>
      <c r="D947" t="s">
        <v>967</v>
      </c>
      <c r="E947" t="s">
        <v>968</v>
      </c>
      <c r="G947">
        <f t="shared" si="14"/>
        <v>2885.3651760000002</v>
      </c>
      <c r="H947">
        <v>879.47</v>
      </c>
      <c r="I947">
        <v>0.27</v>
      </c>
      <c r="J947">
        <v>7.0000000000000007E-2</v>
      </c>
      <c r="K947">
        <v>0.02</v>
      </c>
      <c r="L947">
        <v>0.02</v>
      </c>
      <c r="N947">
        <v>6.0000000000000001E-3</v>
      </c>
      <c r="O947">
        <v>0</v>
      </c>
      <c r="P947">
        <v>2690</v>
      </c>
      <c r="Q947">
        <v>2680</v>
      </c>
      <c r="U947">
        <v>3.5999999999999997E-2</v>
      </c>
      <c r="V947">
        <v>1.7999999999999999E-2</v>
      </c>
      <c r="AA947" t="s">
        <v>463</v>
      </c>
    </row>
    <row r="948" spans="1:27">
      <c r="A948" t="s">
        <v>132</v>
      </c>
      <c r="B948" t="s">
        <v>39</v>
      </c>
      <c r="C948" t="s">
        <v>335</v>
      </c>
      <c r="D948" t="s">
        <v>967</v>
      </c>
      <c r="E948" t="s">
        <v>968</v>
      </c>
      <c r="G948">
        <f t="shared" si="14"/>
        <v>2886.2509920000002</v>
      </c>
      <c r="H948">
        <v>879.74</v>
      </c>
      <c r="I948">
        <v>0.37</v>
      </c>
      <c r="J948">
        <v>0.06</v>
      </c>
      <c r="K948">
        <v>0.02</v>
      </c>
      <c r="N948">
        <v>0.01</v>
      </c>
      <c r="O948">
        <v>0</v>
      </c>
      <c r="P948">
        <v>2700</v>
      </c>
      <c r="Q948">
        <v>2670</v>
      </c>
      <c r="U948">
        <v>3.9E-2</v>
      </c>
      <c r="V948">
        <v>3.1E-2</v>
      </c>
      <c r="AA948" t="s">
        <v>463</v>
      </c>
    </row>
    <row r="949" spans="1:27">
      <c r="A949" t="s">
        <v>132</v>
      </c>
      <c r="B949" t="s">
        <v>39</v>
      </c>
      <c r="C949" t="s">
        <v>335</v>
      </c>
      <c r="D949" t="s">
        <v>967</v>
      </c>
      <c r="E949" t="s">
        <v>968</v>
      </c>
      <c r="G949">
        <f t="shared" si="14"/>
        <v>2887.464888</v>
      </c>
      <c r="H949">
        <v>880.11</v>
      </c>
      <c r="I949">
        <v>0.27</v>
      </c>
      <c r="J949">
        <v>0.1</v>
      </c>
      <c r="K949">
        <v>0.03</v>
      </c>
      <c r="L949">
        <v>0.08</v>
      </c>
      <c r="N949">
        <v>0.01</v>
      </c>
      <c r="O949">
        <v>0</v>
      </c>
      <c r="P949">
        <v>2690</v>
      </c>
      <c r="Q949">
        <v>2670</v>
      </c>
      <c r="U949">
        <v>4.2999999999999997E-2</v>
      </c>
      <c r="V949">
        <v>2.1000000000000001E-2</v>
      </c>
      <c r="AA949" t="s">
        <v>463</v>
      </c>
    </row>
    <row r="950" spans="1:27">
      <c r="A950" t="s">
        <v>132</v>
      </c>
      <c r="B950" t="s">
        <v>39</v>
      </c>
      <c r="C950" t="s">
        <v>335</v>
      </c>
      <c r="D950" t="s">
        <v>967</v>
      </c>
      <c r="E950" t="s">
        <v>968</v>
      </c>
      <c r="G950">
        <f t="shared" si="14"/>
        <v>2888.350704</v>
      </c>
      <c r="H950">
        <v>880.38</v>
      </c>
      <c r="I950">
        <v>0.27</v>
      </c>
      <c r="J950">
        <v>0.05</v>
      </c>
      <c r="K950">
        <v>0.01</v>
      </c>
      <c r="L950">
        <v>0.04</v>
      </c>
      <c r="N950">
        <v>1.2E-2</v>
      </c>
      <c r="O950">
        <v>0</v>
      </c>
      <c r="P950">
        <v>2700</v>
      </c>
      <c r="Q950">
        <v>2670</v>
      </c>
      <c r="U950">
        <v>4.1000000000000002E-2</v>
      </c>
      <c r="V950">
        <v>1.6E-2</v>
      </c>
      <c r="AA950" t="s">
        <v>1233</v>
      </c>
    </row>
    <row r="951" spans="1:27">
      <c r="A951" t="s">
        <v>132</v>
      </c>
      <c r="B951" t="s">
        <v>39</v>
      </c>
      <c r="C951" t="s">
        <v>335</v>
      </c>
      <c r="D951" t="s">
        <v>967</v>
      </c>
      <c r="E951" t="s">
        <v>968</v>
      </c>
      <c r="G951">
        <f t="shared" si="14"/>
        <v>2889.2693279999999</v>
      </c>
      <c r="H951">
        <v>880.66</v>
      </c>
      <c r="I951">
        <v>0.3</v>
      </c>
      <c r="J951">
        <v>0.06</v>
      </c>
      <c r="K951">
        <v>0.02</v>
      </c>
      <c r="L951">
        <v>0.01</v>
      </c>
      <c r="N951">
        <v>0.01</v>
      </c>
      <c r="O951">
        <v>0</v>
      </c>
      <c r="P951">
        <v>2710</v>
      </c>
      <c r="Q951">
        <v>2680</v>
      </c>
      <c r="U951">
        <v>3.1E-2</v>
      </c>
      <c r="V951">
        <v>1.7999999999999999E-2</v>
      </c>
      <c r="AA951" t="s">
        <v>463</v>
      </c>
    </row>
    <row r="952" spans="1:27">
      <c r="A952" t="s">
        <v>132</v>
      </c>
      <c r="B952" t="s">
        <v>39</v>
      </c>
      <c r="C952" t="s">
        <v>335</v>
      </c>
      <c r="D952" t="s">
        <v>967</v>
      </c>
      <c r="E952" t="s">
        <v>968</v>
      </c>
      <c r="G952">
        <f t="shared" si="14"/>
        <v>2890.2535680000001</v>
      </c>
      <c r="H952">
        <v>880.96</v>
      </c>
      <c r="I952">
        <v>0.4</v>
      </c>
      <c r="J952">
        <v>0.69</v>
      </c>
      <c r="K952">
        <v>0.28000000000000003</v>
      </c>
      <c r="L952">
        <v>0.09</v>
      </c>
      <c r="N952">
        <v>1E-3</v>
      </c>
      <c r="O952">
        <v>0</v>
      </c>
      <c r="P952">
        <v>2690</v>
      </c>
      <c r="Q952">
        <v>2690</v>
      </c>
      <c r="U952">
        <v>0</v>
      </c>
      <c r="V952">
        <v>1.7999999999999999E-2</v>
      </c>
      <c r="AA952" t="s">
        <v>469</v>
      </c>
    </row>
    <row r="953" spans="1:27">
      <c r="A953" t="s">
        <v>132</v>
      </c>
      <c r="B953" t="s">
        <v>39</v>
      </c>
      <c r="C953" t="s">
        <v>335</v>
      </c>
      <c r="D953" t="s">
        <v>967</v>
      </c>
      <c r="E953" t="s">
        <v>968</v>
      </c>
      <c r="G953">
        <f t="shared" si="14"/>
        <v>2891.5658880000001</v>
      </c>
      <c r="H953">
        <v>881.36</v>
      </c>
      <c r="I953">
        <v>0.37</v>
      </c>
      <c r="N953">
        <v>3.0000000000000001E-3</v>
      </c>
      <c r="O953">
        <v>0</v>
      </c>
      <c r="P953">
        <v>2690</v>
      </c>
      <c r="Q953">
        <v>2680</v>
      </c>
      <c r="U953">
        <v>4.2999999999999997E-2</v>
      </c>
      <c r="V953">
        <v>2.5999999999999999E-2</v>
      </c>
      <c r="AA953" t="s">
        <v>277</v>
      </c>
    </row>
    <row r="954" spans="1:27">
      <c r="A954" t="s">
        <v>132</v>
      </c>
      <c r="B954" t="s">
        <v>39</v>
      </c>
      <c r="C954" t="s">
        <v>335</v>
      </c>
      <c r="D954" t="s">
        <v>967</v>
      </c>
      <c r="E954" t="s">
        <v>968</v>
      </c>
      <c r="G954">
        <f t="shared" si="14"/>
        <v>2892.7797840000003</v>
      </c>
      <c r="H954">
        <v>881.73</v>
      </c>
      <c r="I954">
        <v>0.15</v>
      </c>
      <c r="J954">
        <v>0.09</v>
      </c>
      <c r="K954">
        <v>0.01</v>
      </c>
      <c r="L954">
        <v>0.09</v>
      </c>
      <c r="N954">
        <v>4.4999999999999998E-2</v>
      </c>
      <c r="O954">
        <v>0.01</v>
      </c>
      <c r="P954">
        <v>2700</v>
      </c>
      <c r="Q954">
        <v>2570</v>
      </c>
      <c r="U954">
        <v>3.1E-2</v>
      </c>
      <c r="V954">
        <v>2.1999999999999999E-2</v>
      </c>
      <c r="AA954" t="s">
        <v>838</v>
      </c>
    </row>
    <row r="955" spans="1:27">
      <c r="A955" t="s">
        <v>132</v>
      </c>
      <c r="B955" t="s">
        <v>39</v>
      </c>
      <c r="C955" t="s">
        <v>335</v>
      </c>
      <c r="D955" t="s">
        <v>967</v>
      </c>
      <c r="E955" t="s">
        <v>968</v>
      </c>
      <c r="G955">
        <f t="shared" si="14"/>
        <v>2893.2719040000002</v>
      </c>
      <c r="H955">
        <v>881.88</v>
      </c>
      <c r="I955">
        <v>0.24</v>
      </c>
      <c r="J955">
        <v>0.12</v>
      </c>
      <c r="K955">
        <v>0.03</v>
      </c>
      <c r="N955">
        <v>2E-3</v>
      </c>
      <c r="O955">
        <v>0</v>
      </c>
      <c r="P955">
        <v>2690</v>
      </c>
      <c r="Q955">
        <v>2690</v>
      </c>
      <c r="U955">
        <v>2.9000000000000001E-2</v>
      </c>
      <c r="V955">
        <v>3.9E-2</v>
      </c>
      <c r="AA955" t="s">
        <v>469</v>
      </c>
    </row>
    <row r="956" spans="1:27">
      <c r="A956" t="s">
        <v>132</v>
      </c>
      <c r="B956" t="s">
        <v>39</v>
      </c>
      <c r="C956" t="s">
        <v>335</v>
      </c>
      <c r="D956" t="s">
        <v>967</v>
      </c>
      <c r="E956" t="s">
        <v>968</v>
      </c>
      <c r="G956">
        <f t="shared" si="14"/>
        <v>2894.0592960000004</v>
      </c>
      <c r="H956">
        <v>882.12</v>
      </c>
      <c r="I956">
        <v>0.27</v>
      </c>
      <c r="N956">
        <v>3.9E-2</v>
      </c>
      <c r="O956">
        <v>0.01</v>
      </c>
      <c r="P956">
        <v>2690</v>
      </c>
      <c r="Q956">
        <v>2590</v>
      </c>
      <c r="U956">
        <v>0.04</v>
      </c>
      <c r="V956">
        <v>1.4999999999999999E-2</v>
      </c>
      <c r="AA956" t="s">
        <v>838</v>
      </c>
    </row>
    <row r="957" spans="1:27">
      <c r="A957" s="13" t="s">
        <v>132</v>
      </c>
      <c r="B957" s="13" t="s">
        <v>39</v>
      </c>
      <c r="C957" t="s">
        <v>335</v>
      </c>
      <c r="D957" t="s">
        <v>967</v>
      </c>
      <c r="E957" t="s">
        <v>968</v>
      </c>
      <c r="G957">
        <f t="shared" si="14"/>
        <v>2894.9779200000003</v>
      </c>
      <c r="H957">
        <v>882.4</v>
      </c>
      <c r="I957">
        <v>0.24</v>
      </c>
      <c r="J957">
        <v>5.12</v>
      </c>
      <c r="K957">
        <v>1.23</v>
      </c>
      <c r="L957">
        <v>3.8</v>
      </c>
      <c r="N957">
        <v>3.5999999999999997E-2</v>
      </c>
      <c r="O957">
        <v>0.01</v>
      </c>
      <c r="P957">
        <v>2690</v>
      </c>
      <c r="Q957">
        <v>2590</v>
      </c>
      <c r="U957">
        <v>3.3000000000000002E-2</v>
      </c>
      <c r="V957">
        <v>1.2999999999999999E-2</v>
      </c>
      <c r="AA957" t="s">
        <v>462</v>
      </c>
    </row>
    <row r="958" spans="1:27">
      <c r="A958" t="s">
        <v>132</v>
      </c>
      <c r="B958" t="s">
        <v>39</v>
      </c>
      <c r="C958" t="s">
        <v>335</v>
      </c>
      <c r="D958" t="s">
        <v>967</v>
      </c>
      <c r="E958" t="s">
        <v>968</v>
      </c>
      <c r="G958">
        <f t="shared" si="14"/>
        <v>2895.765312</v>
      </c>
      <c r="H958">
        <v>882.64</v>
      </c>
      <c r="I958">
        <v>0.34</v>
      </c>
      <c r="J958">
        <v>0.11</v>
      </c>
      <c r="K958">
        <v>0.04</v>
      </c>
      <c r="L958">
        <v>0.11</v>
      </c>
      <c r="N958">
        <v>3.1E-2</v>
      </c>
      <c r="O958">
        <v>0.01</v>
      </c>
      <c r="P958">
        <v>2700</v>
      </c>
      <c r="Q958">
        <v>2610</v>
      </c>
      <c r="U958">
        <v>3.2000000000000001E-2</v>
      </c>
      <c r="V958">
        <v>3.2000000000000001E-2</v>
      </c>
      <c r="AA958" t="s">
        <v>1252</v>
      </c>
    </row>
    <row r="959" spans="1:27">
      <c r="A959" t="s">
        <v>132</v>
      </c>
      <c r="B959" t="s">
        <v>39</v>
      </c>
      <c r="C959" t="s">
        <v>335</v>
      </c>
      <c r="D959" t="s">
        <v>967</v>
      </c>
      <c r="E959" t="s">
        <v>968</v>
      </c>
      <c r="G959">
        <f t="shared" si="14"/>
        <v>2896.8807840000004</v>
      </c>
      <c r="H959">
        <v>882.98</v>
      </c>
      <c r="I959">
        <v>0.34</v>
      </c>
      <c r="J959">
        <v>0.09</v>
      </c>
      <c r="K959">
        <v>0.03</v>
      </c>
      <c r="L959">
        <v>0.04</v>
      </c>
      <c r="N959">
        <v>3.2000000000000001E-2</v>
      </c>
      <c r="O959">
        <v>0.01</v>
      </c>
      <c r="P959">
        <v>2680</v>
      </c>
      <c r="Q959">
        <v>2600</v>
      </c>
      <c r="U959">
        <v>5.2999999999999999E-2</v>
      </c>
      <c r="V959">
        <v>2.1000000000000001E-2</v>
      </c>
      <c r="AA959" t="s">
        <v>1253</v>
      </c>
    </row>
    <row r="960" spans="1:27">
      <c r="A960" t="s">
        <v>132</v>
      </c>
      <c r="B960" t="s">
        <v>39</v>
      </c>
      <c r="C960" t="s">
        <v>335</v>
      </c>
      <c r="D960" t="s">
        <v>967</v>
      </c>
      <c r="E960" t="s">
        <v>968</v>
      </c>
      <c r="G960">
        <f t="shared" si="14"/>
        <v>2897.963448</v>
      </c>
      <c r="H960">
        <v>883.31</v>
      </c>
      <c r="I960">
        <v>0.46</v>
      </c>
      <c r="J960">
        <v>1.1100000000000001</v>
      </c>
      <c r="K960">
        <v>0.51</v>
      </c>
      <c r="L960">
        <v>0.12</v>
      </c>
      <c r="N960">
        <v>1.7000000000000001E-2</v>
      </c>
      <c r="O960">
        <v>0.01</v>
      </c>
      <c r="P960">
        <v>2700</v>
      </c>
      <c r="Q960">
        <v>2650</v>
      </c>
      <c r="U960">
        <v>0.04</v>
      </c>
      <c r="V960">
        <v>0.03</v>
      </c>
      <c r="AA960" t="s">
        <v>1254</v>
      </c>
    </row>
    <row r="961" spans="1:29" s="57" customFormat="1">
      <c r="A961" s="57" t="s">
        <v>132</v>
      </c>
      <c r="B961" s="57" t="s">
        <v>39</v>
      </c>
      <c r="C961" s="57" t="s">
        <v>335</v>
      </c>
      <c r="D961" s="57" t="s">
        <v>967</v>
      </c>
      <c r="E961" s="57" t="s">
        <v>968</v>
      </c>
      <c r="G961" s="57">
        <f t="shared" si="14"/>
        <v>2899.472616</v>
      </c>
      <c r="H961" s="57">
        <v>883.77</v>
      </c>
      <c r="I961" s="57">
        <v>0.34</v>
      </c>
      <c r="J961" s="57">
        <v>0.04</v>
      </c>
      <c r="K961" s="57">
        <v>0.01</v>
      </c>
      <c r="L961" s="57">
        <v>0.02</v>
      </c>
      <c r="N961" s="57">
        <v>8.0000000000000002E-3</v>
      </c>
      <c r="O961" s="57">
        <v>0</v>
      </c>
      <c r="P961" s="57">
        <v>2700</v>
      </c>
      <c r="Q961" s="57">
        <v>2680</v>
      </c>
      <c r="U961" s="57">
        <v>3.5999999999999997E-2</v>
      </c>
      <c r="V961" s="57">
        <v>2.1000000000000001E-2</v>
      </c>
      <c r="AA961" s="57" t="s">
        <v>463</v>
      </c>
      <c r="AB961" s="57" t="s">
        <v>1255</v>
      </c>
      <c r="AC961" s="149" t="s">
        <v>466</v>
      </c>
    </row>
    <row r="962" spans="1:29">
      <c r="A962" t="s">
        <v>132</v>
      </c>
      <c r="B962" t="s">
        <v>39</v>
      </c>
      <c r="C962" t="s">
        <v>335</v>
      </c>
      <c r="D962" t="s">
        <v>967</v>
      </c>
      <c r="E962" t="s">
        <v>968</v>
      </c>
      <c r="G962">
        <f t="shared" si="14"/>
        <v>2900.55528</v>
      </c>
      <c r="H962">
        <v>884.1</v>
      </c>
      <c r="I962">
        <v>0.4</v>
      </c>
      <c r="J962">
        <v>1.56</v>
      </c>
      <c r="K962">
        <v>0.62</v>
      </c>
      <c r="L962">
        <v>0.36</v>
      </c>
      <c r="N962">
        <v>2.5000000000000001E-2</v>
      </c>
      <c r="O962">
        <v>0.01</v>
      </c>
      <c r="P962">
        <v>2700</v>
      </c>
      <c r="Q962">
        <v>2630</v>
      </c>
      <c r="U962">
        <v>4.7E-2</v>
      </c>
      <c r="V962">
        <v>1.2999999999999999E-2</v>
      </c>
      <c r="AA962" t="s">
        <v>1256</v>
      </c>
    </row>
    <row r="963" spans="1:29">
      <c r="A963" t="s">
        <v>132</v>
      </c>
      <c r="B963" t="s">
        <v>39</v>
      </c>
      <c r="C963" t="s">
        <v>335</v>
      </c>
      <c r="D963" t="s">
        <v>967</v>
      </c>
      <c r="E963" t="s">
        <v>968</v>
      </c>
      <c r="G963">
        <f t="shared" ref="G963:G1026" si="15">H963*3.2808</f>
        <v>2901.8676</v>
      </c>
      <c r="H963">
        <v>884.5</v>
      </c>
      <c r="I963">
        <v>0.37</v>
      </c>
      <c r="N963">
        <v>4.0000000000000001E-3</v>
      </c>
      <c r="O963">
        <v>0</v>
      </c>
      <c r="P963">
        <v>4</v>
      </c>
      <c r="Q963">
        <v>2690</v>
      </c>
      <c r="U963">
        <v>3.4000000000000002E-2</v>
      </c>
      <c r="V963">
        <v>1.7000000000000001E-2</v>
      </c>
    </row>
    <row r="964" spans="1:29">
      <c r="A964" t="s">
        <v>132</v>
      </c>
      <c r="B964" t="s">
        <v>39</v>
      </c>
      <c r="C964" t="s">
        <v>335</v>
      </c>
      <c r="D964" t="s">
        <v>967</v>
      </c>
      <c r="E964" t="s">
        <v>968</v>
      </c>
      <c r="G964">
        <f t="shared" si="15"/>
        <v>2903.0486880000003</v>
      </c>
      <c r="H964">
        <v>884.86</v>
      </c>
      <c r="I964">
        <v>0.3</v>
      </c>
      <c r="J964">
        <v>0.18</v>
      </c>
      <c r="K964">
        <v>0.05</v>
      </c>
      <c r="L964">
        <v>0.12</v>
      </c>
      <c r="N964">
        <v>8.0000000000000002E-3</v>
      </c>
      <c r="O964">
        <v>0</v>
      </c>
      <c r="P964">
        <v>2690</v>
      </c>
      <c r="Q964">
        <v>2670</v>
      </c>
      <c r="U964">
        <v>3.7999999999999999E-2</v>
      </c>
      <c r="V964">
        <v>1.9E-2</v>
      </c>
      <c r="AA964" t="s">
        <v>1257</v>
      </c>
    </row>
    <row r="965" spans="1:29">
      <c r="A965" t="s">
        <v>132</v>
      </c>
      <c r="B965" t="s">
        <v>39</v>
      </c>
      <c r="C965" t="s">
        <v>335</v>
      </c>
      <c r="D965" t="s">
        <v>967</v>
      </c>
      <c r="E965" t="s">
        <v>968</v>
      </c>
      <c r="G965">
        <f t="shared" si="15"/>
        <v>2904.065736</v>
      </c>
      <c r="H965">
        <v>885.17</v>
      </c>
      <c r="I965">
        <v>0.34</v>
      </c>
      <c r="J965">
        <v>0.22</v>
      </c>
      <c r="K965">
        <v>7.0000000000000007E-2</v>
      </c>
      <c r="L965">
        <v>0.16</v>
      </c>
      <c r="N965">
        <v>3.1E-2</v>
      </c>
      <c r="O965">
        <v>0.01</v>
      </c>
      <c r="P965">
        <v>2690</v>
      </c>
      <c r="Q965">
        <v>2610</v>
      </c>
      <c r="U965">
        <v>3.5000000000000003E-2</v>
      </c>
      <c r="V965">
        <v>1.4999999999999999E-2</v>
      </c>
      <c r="AA965" t="s">
        <v>1258</v>
      </c>
    </row>
    <row r="966" spans="1:29">
      <c r="A966" t="s">
        <v>132</v>
      </c>
      <c r="B966" t="s">
        <v>39</v>
      </c>
      <c r="C966" t="s">
        <v>335</v>
      </c>
      <c r="D966" t="s">
        <v>967</v>
      </c>
      <c r="E966" t="s">
        <v>968</v>
      </c>
      <c r="G966">
        <f t="shared" si="15"/>
        <v>2905.1484</v>
      </c>
      <c r="H966">
        <v>885.5</v>
      </c>
      <c r="I966">
        <v>0.37</v>
      </c>
      <c r="J966">
        <v>1.66</v>
      </c>
      <c r="K966">
        <v>0.61</v>
      </c>
      <c r="L966">
        <v>0.57999999999999996</v>
      </c>
      <c r="N966">
        <v>4.1000000000000002E-2</v>
      </c>
      <c r="O966">
        <v>0.02</v>
      </c>
      <c r="P966">
        <v>2700</v>
      </c>
      <c r="Q966">
        <v>2590</v>
      </c>
      <c r="U966">
        <v>3.7999999999999999E-2</v>
      </c>
      <c r="V966">
        <v>3.7999999999999999E-2</v>
      </c>
      <c r="AA966" t="s">
        <v>1258</v>
      </c>
    </row>
    <row r="967" spans="1:29" s="57" customFormat="1">
      <c r="A967" s="57" t="s">
        <v>132</v>
      </c>
      <c r="B967" s="57" t="s">
        <v>39</v>
      </c>
      <c r="C967" s="57" t="s">
        <v>335</v>
      </c>
      <c r="D967" s="57" t="s">
        <v>967</v>
      </c>
      <c r="E967" s="57" t="s">
        <v>968</v>
      </c>
      <c r="G967" s="57">
        <f t="shared" si="15"/>
        <v>2906.3622960000002</v>
      </c>
      <c r="H967" s="57">
        <v>885.87</v>
      </c>
      <c r="I967" s="57">
        <v>0.3</v>
      </c>
      <c r="J967" s="57">
        <v>0.56000000000000005</v>
      </c>
      <c r="K967" s="57">
        <v>0.17</v>
      </c>
      <c r="N967" s="57">
        <v>3.0000000000000001E-3</v>
      </c>
      <c r="O967" s="57">
        <v>0</v>
      </c>
      <c r="P967" s="57">
        <v>2700</v>
      </c>
      <c r="Q967" s="57">
        <v>2690</v>
      </c>
      <c r="U967" s="57">
        <v>0</v>
      </c>
      <c r="V967" s="57">
        <v>5.8999999999999997E-2</v>
      </c>
      <c r="AA967" s="57" t="s">
        <v>469</v>
      </c>
      <c r="AB967" s="57" t="s">
        <v>471</v>
      </c>
      <c r="AC967" s="151" t="s">
        <v>472</v>
      </c>
    </row>
    <row r="968" spans="1:29">
      <c r="A968" t="s">
        <v>132</v>
      </c>
      <c r="B968" t="s">
        <v>39</v>
      </c>
      <c r="C968" t="s">
        <v>335</v>
      </c>
      <c r="D968" t="s">
        <v>967</v>
      </c>
      <c r="E968" t="s">
        <v>968</v>
      </c>
      <c r="G968">
        <f t="shared" si="15"/>
        <v>2907.3793439999999</v>
      </c>
      <c r="H968">
        <v>886.18</v>
      </c>
      <c r="I968">
        <v>0.27</v>
      </c>
      <c r="J968">
        <v>0.56000000000000005</v>
      </c>
      <c r="K968">
        <v>0.15</v>
      </c>
      <c r="L968">
        <v>0.16</v>
      </c>
      <c r="N968">
        <v>7.0000000000000001E-3</v>
      </c>
      <c r="O968">
        <v>0</v>
      </c>
      <c r="P968">
        <v>2700</v>
      </c>
      <c r="Q968">
        <v>2680</v>
      </c>
      <c r="U968">
        <v>3.5000000000000003E-2</v>
      </c>
      <c r="V968">
        <v>2.4E-2</v>
      </c>
      <c r="AA968" t="s">
        <v>469</v>
      </c>
    </row>
    <row r="969" spans="1:29">
      <c r="A969" s="13" t="s">
        <v>132</v>
      </c>
      <c r="B969" s="13" t="s">
        <v>39</v>
      </c>
      <c r="C969" t="s">
        <v>335</v>
      </c>
      <c r="D969" t="s">
        <v>967</v>
      </c>
      <c r="E969" t="s">
        <v>968</v>
      </c>
      <c r="G969">
        <f t="shared" si="15"/>
        <v>2908.2651600000004</v>
      </c>
      <c r="H969">
        <v>886.45</v>
      </c>
      <c r="I969">
        <v>0.3</v>
      </c>
      <c r="J969">
        <v>0.03</v>
      </c>
      <c r="K969">
        <v>0.01</v>
      </c>
      <c r="L969">
        <v>0.03</v>
      </c>
      <c r="N969">
        <v>3.0000000000000001E-3</v>
      </c>
      <c r="O969">
        <v>0</v>
      </c>
      <c r="P969">
        <v>2690</v>
      </c>
      <c r="Q969">
        <v>2680</v>
      </c>
      <c r="U969">
        <v>3.9E-2</v>
      </c>
      <c r="V969">
        <v>0.03</v>
      </c>
      <c r="AA969" t="s">
        <v>277</v>
      </c>
    </row>
    <row r="970" spans="1:29">
      <c r="A970" t="s">
        <v>132</v>
      </c>
      <c r="B970" t="s">
        <v>39</v>
      </c>
      <c r="C970" t="s">
        <v>335</v>
      </c>
      <c r="D970" t="s">
        <v>967</v>
      </c>
      <c r="E970" t="s">
        <v>968</v>
      </c>
      <c r="G970">
        <f t="shared" si="15"/>
        <v>2909.2494000000002</v>
      </c>
      <c r="H970">
        <v>886.75</v>
      </c>
      <c r="I970">
        <v>0.24</v>
      </c>
      <c r="J970">
        <v>0.03</v>
      </c>
      <c r="K970">
        <v>0.01</v>
      </c>
      <c r="N970">
        <v>8.9999999999999993E-3</v>
      </c>
      <c r="O970">
        <v>0</v>
      </c>
      <c r="P970">
        <v>2690</v>
      </c>
      <c r="Q970">
        <v>2670</v>
      </c>
      <c r="V970">
        <v>4.3999999999999997E-2</v>
      </c>
      <c r="AA970" t="s">
        <v>1257</v>
      </c>
    </row>
    <row r="971" spans="1:29">
      <c r="A971" t="s">
        <v>132</v>
      </c>
      <c r="B971" t="s">
        <v>39</v>
      </c>
      <c r="C971" t="s">
        <v>335</v>
      </c>
      <c r="D971" t="s">
        <v>967</v>
      </c>
      <c r="E971" t="s">
        <v>968</v>
      </c>
      <c r="G971">
        <f t="shared" si="15"/>
        <v>2910.0696000000003</v>
      </c>
      <c r="H971">
        <v>887</v>
      </c>
      <c r="I971">
        <v>0.21</v>
      </c>
      <c r="J971">
        <v>4.42</v>
      </c>
      <c r="K971">
        <v>0.93</v>
      </c>
      <c r="L971">
        <v>4.32</v>
      </c>
      <c r="N971">
        <v>1.0999999999999999E-2</v>
      </c>
      <c r="O971">
        <v>0</v>
      </c>
      <c r="P971">
        <v>2680</v>
      </c>
      <c r="Q971">
        <v>2650</v>
      </c>
      <c r="U971">
        <v>3.5000000000000003E-2</v>
      </c>
      <c r="V971">
        <v>4.5999999999999999E-2</v>
      </c>
      <c r="AA971" t="s">
        <v>1257</v>
      </c>
    </row>
    <row r="972" spans="1:29">
      <c r="A972" t="s">
        <v>132</v>
      </c>
      <c r="B972" t="s">
        <v>39</v>
      </c>
      <c r="C972" t="s">
        <v>335</v>
      </c>
      <c r="D972" t="s">
        <v>967</v>
      </c>
      <c r="E972" t="s">
        <v>968</v>
      </c>
      <c r="G972">
        <f t="shared" si="15"/>
        <v>2910.7585680000002</v>
      </c>
      <c r="H972">
        <v>887.21</v>
      </c>
      <c r="I972">
        <v>0.24</v>
      </c>
      <c r="J972">
        <v>0.37</v>
      </c>
      <c r="K972">
        <v>0.09</v>
      </c>
      <c r="L972">
        <v>0.19</v>
      </c>
      <c r="N972">
        <v>2.3E-2</v>
      </c>
      <c r="O972">
        <v>0.01</v>
      </c>
      <c r="P972">
        <v>2680</v>
      </c>
      <c r="Q972">
        <v>2620</v>
      </c>
      <c r="U972">
        <v>3.3000000000000002E-2</v>
      </c>
      <c r="V972">
        <v>2.5000000000000001E-2</v>
      </c>
      <c r="AA972" t="s">
        <v>1254</v>
      </c>
    </row>
    <row r="973" spans="1:29">
      <c r="A973" t="s">
        <v>132</v>
      </c>
      <c r="B973" t="s">
        <v>39</v>
      </c>
      <c r="C973" t="s">
        <v>335</v>
      </c>
      <c r="D973" t="s">
        <v>967</v>
      </c>
      <c r="E973" t="s">
        <v>968</v>
      </c>
      <c r="G973">
        <f t="shared" si="15"/>
        <v>2911.5787680000003</v>
      </c>
      <c r="H973">
        <v>887.46</v>
      </c>
      <c r="I973">
        <v>0.27</v>
      </c>
      <c r="J973">
        <v>0.13</v>
      </c>
      <c r="K973">
        <v>0.04</v>
      </c>
      <c r="L973">
        <v>0.05</v>
      </c>
      <c r="N973">
        <v>1.4E-2</v>
      </c>
      <c r="O973">
        <v>0</v>
      </c>
      <c r="P973">
        <v>2700</v>
      </c>
      <c r="Q973">
        <v>2660</v>
      </c>
      <c r="U973">
        <v>3.2000000000000001E-2</v>
      </c>
      <c r="V973">
        <v>3.9E-2</v>
      </c>
      <c r="AA973" t="s">
        <v>1257</v>
      </c>
    </row>
    <row r="974" spans="1:29">
      <c r="A974" t="s">
        <v>132</v>
      </c>
      <c r="B974" t="s">
        <v>39</v>
      </c>
      <c r="C974" t="s">
        <v>335</v>
      </c>
      <c r="D974" t="s">
        <v>967</v>
      </c>
      <c r="E974" t="s">
        <v>968</v>
      </c>
      <c r="G974">
        <f t="shared" si="15"/>
        <v>2912.4645840000003</v>
      </c>
      <c r="H974">
        <v>887.73</v>
      </c>
      <c r="I974">
        <v>0.24</v>
      </c>
      <c r="J974">
        <v>0.13</v>
      </c>
      <c r="K974">
        <v>0.03</v>
      </c>
      <c r="N974">
        <v>1.9E-2</v>
      </c>
      <c r="O974">
        <v>0</v>
      </c>
      <c r="P974">
        <v>2710</v>
      </c>
      <c r="Q974">
        <v>2660</v>
      </c>
      <c r="U974">
        <v>3.5999999999999997E-2</v>
      </c>
      <c r="V974">
        <v>2.7E-2</v>
      </c>
      <c r="AA974" t="s">
        <v>1254</v>
      </c>
    </row>
    <row r="975" spans="1:29">
      <c r="A975" t="s">
        <v>132</v>
      </c>
      <c r="B975" t="s">
        <v>39</v>
      </c>
      <c r="C975" t="s">
        <v>335</v>
      </c>
      <c r="D975" t="s">
        <v>967</v>
      </c>
      <c r="E975" t="s">
        <v>968</v>
      </c>
      <c r="G975">
        <f t="shared" si="15"/>
        <v>2913.251976</v>
      </c>
      <c r="H975">
        <v>887.97</v>
      </c>
      <c r="I975">
        <v>0.21</v>
      </c>
      <c r="AA975" t="s">
        <v>1259</v>
      </c>
    </row>
    <row r="976" spans="1:29">
      <c r="A976" t="s">
        <v>149</v>
      </c>
      <c r="B976" t="s">
        <v>65</v>
      </c>
      <c r="C976" t="s">
        <v>447</v>
      </c>
      <c r="D976" t="s">
        <v>967</v>
      </c>
      <c r="E976" t="s">
        <v>968</v>
      </c>
      <c r="G976">
        <f t="shared" si="15"/>
        <v>2146.9883279999999</v>
      </c>
      <c r="H976">
        <v>654.41</v>
      </c>
      <c r="I976">
        <v>0.46</v>
      </c>
      <c r="J976">
        <v>0.26</v>
      </c>
      <c r="K976">
        <v>0.12</v>
      </c>
      <c r="M976">
        <v>0.01</v>
      </c>
      <c r="N976">
        <v>3.0000000000000001E-3</v>
      </c>
      <c r="O976">
        <v>0</v>
      </c>
      <c r="P976">
        <v>2800</v>
      </c>
      <c r="Q976">
        <v>2790</v>
      </c>
      <c r="AA976" t="s">
        <v>478</v>
      </c>
    </row>
    <row r="977" spans="1:30">
      <c r="A977" t="s">
        <v>149</v>
      </c>
      <c r="B977" t="s">
        <v>65</v>
      </c>
      <c r="C977" t="s">
        <v>447</v>
      </c>
      <c r="D977" t="s">
        <v>967</v>
      </c>
      <c r="E977" t="s">
        <v>968</v>
      </c>
      <c r="G977">
        <f t="shared" si="15"/>
        <v>2148.464688</v>
      </c>
      <c r="H977">
        <v>654.86</v>
      </c>
      <c r="I977">
        <v>0.61</v>
      </c>
      <c r="J977">
        <v>0.03</v>
      </c>
      <c r="K977">
        <v>0.02</v>
      </c>
      <c r="M977">
        <v>0.01</v>
      </c>
      <c r="N977">
        <v>7.0000000000000001E-3</v>
      </c>
      <c r="O977">
        <v>0</v>
      </c>
      <c r="P977">
        <v>2780</v>
      </c>
      <c r="Q977">
        <v>2760</v>
      </c>
      <c r="AA977" t="s">
        <v>478</v>
      </c>
    </row>
    <row r="978" spans="1:30" s="57" customFormat="1">
      <c r="A978" s="57" t="s">
        <v>149</v>
      </c>
      <c r="B978" s="57" t="s">
        <v>65</v>
      </c>
      <c r="C978" s="57" t="s">
        <v>447</v>
      </c>
      <c r="D978" s="57" t="s">
        <v>967</v>
      </c>
      <c r="E978" s="57" t="s">
        <v>968</v>
      </c>
      <c r="G978" s="57">
        <f t="shared" si="15"/>
        <v>2150.4659760000004</v>
      </c>
      <c r="H978" s="57">
        <v>655.47</v>
      </c>
      <c r="I978" s="57">
        <v>0.15</v>
      </c>
      <c r="J978" s="57">
        <v>0.01</v>
      </c>
      <c r="K978" s="57">
        <v>0</v>
      </c>
      <c r="M978" s="57">
        <v>0.01</v>
      </c>
      <c r="N978" s="57">
        <v>8.0000000000000002E-3</v>
      </c>
      <c r="O978" s="57">
        <v>0</v>
      </c>
      <c r="AA978" s="57" t="s">
        <v>478</v>
      </c>
      <c r="AB978" s="57" t="s">
        <v>848</v>
      </c>
      <c r="AC978" s="149" t="s">
        <v>849</v>
      </c>
    </row>
    <row r="979" spans="1:30">
      <c r="A979" s="13" t="s">
        <v>149</v>
      </c>
      <c r="B979" s="13" t="s">
        <v>65</v>
      </c>
      <c r="C979" t="s">
        <v>447</v>
      </c>
      <c r="D979" t="s">
        <v>967</v>
      </c>
      <c r="E979" t="s">
        <v>968</v>
      </c>
      <c r="G979">
        <f t="shared" si="15"/>
        <v>2150.9580960000003</v>
      </c>
      <c r="H979">
        <v>655.62</v>
      </c>
      <c r="I979">
        <v>0.21</v>
      </c>
      <c r="J979">
        <v>1000</v>
      </c>
      <c r="K979">
        <v>210</v>
      </c>
      <c r="M979">
        <v>135</v>
      </c>
      <c r="N979">
        <v>4.2000000000000003E-2</v>
      </c>
      <c r="O979">
        <v>0.01</v>
      </c>
      <c r="P979">
        <v>2770</v>
      </c>
      <c r="Q979">
        <v>2650</v>
      </c>
      <c r="AA979" t="s">
        <v>846</v>
      </c>
    </row>
    <row r="980" spans="1:30" s="57" customFormat="1">
      <c r="A980" s="13" t="s">
        <v>149</v>
      </c>
      <c r="B980" s="13" t="s">
        <v>65</v>
      </c>
      <c r="C980" s="57" t="s">
        <v>447</v>
      </c>
      <c r="D980" s="57" t="s">
        <v>967</v>
      </c>
      <c r="E980" s="57" t="s">
        <v>968</v>
      </c>
      <c r="G980" s="57">
        <f t="shared" si="15"/>
        <v>2151.6798720000002</v>
      </c>
      <c r="H980" s="57">
        <v>655.84</v>
      </c>
      <c r="I980" s="57">
        <v>0.61</v>
      </c>
      <c r="J980" s="57">
        <v>0.01</v>
      </c>
      <c r="K980" s="57">
        <v>0.01</v>
      </c>
      <c r="M980" s="57">
        <v>0.01</v>
      </c>
      <c r="N980" s="57">
        <v>8.0000000000000002E-3</v>
      </c>
      <c r="O980" s="57">
        <v>0</v>
      </c>
      <c r="P980" s="57">
        <v>2790</v>
      </c>
      <c r="Q980" s="57">
        <v>2770</v>
      </c>
      <c r="AA980" s="57" t="s">
        <v>478</v>
      </c>
      <c r="AB980" s="57" t="s">
        <v>851</v>
      </c>
      <c r="AC980" s="151" t="s">
        <v>852</v>
      </c>
    </row>
    <row r="981" spans="1:30">
      <c r="A981" t="s">
        <v>149</v>
      </c>
      <c r="B981" t="s">
        <v>65</v>
      </c>
      <c r="C981" t="s">
        <v>447</v>
      </c>
      <c r="D981" t="s">
        <v>967</v>
      </c>
      <c r="E981" t="s">
        <v>968</v>
      </c>
      <c r="G981">
        <f t="shared" si="15"/>
        <v>2153.6811600000001</v>
      </c>
      <c r="H981">
        <v>656.45</v>
      </c>
      <c r="I981">
        <v>0.4</v>
      </c>
      <c r="J981">
        <v>0.01</v>
      </c>
      <c r="K981">
        <v>0</v>
      </c>
      <c r="M981">
        <v>0.01</v>
      </c>
      <c r="N981">
        <v>5.0000000000000001E-3</v>
      </c>
      <c r="O981">
        <v>0</v>
      </c>
      <c r="P981">
        <v>2800</v>
      </c>
      <c r="Q981">
        <v>2790</v>
      </c>
      <c r="AA981" t="s">
        <v>478</v>
      </c>
    </row>
    <row r="982" spans="1:30">
      <c r="A982" t="s">
        <v>149</v>
      </c>
      <c r="B982" t="s">
        <v>29</v>
      </c>
      <c r="C982" t="s">
        <v>335</v>
      </c>
      <c r="D982" t="s">
        <v>746</v>
      </c>
      <c r="E982" t="s">
        <v>34</v>
      </c>
      <c r="G982">
        <f t="shared" si="15"/>
        <v>1289.977752</v>
      </c>
      <c r="H982">
        <v>393.19</v>
      </c>
      <c r="I982">
        <v>4.2699999999999996</v>
      </c>
      <c r="AA982" t="s">
        <v>210</v>
      </c>
    </row>
    <row r="983" spans="1:30">
      <c r="A983" t="s">
        <v>149</v>
      </c>
      <c r="B983" t="s">
        <v>39</v>
      </c>
      <c r="C983" t="s">
        <v>352</v>
      </c>
      <c r="D983" t="s">
        <v>967</v>
      </c>
      <c r="E983" t="s">
        <v>968</v>
      </c>
      <c r="G983">
        <f t="shared" si="15"/>
        <v>1562.9731200000001</v>
      </c>
      <c r="H983">
        <v>476.4</v>
      </c>
      <c r="I983">
        <v>0.37</v>
      </c>
      <c r="J983">
        <v>724</v>
      </c>
      <c r="K983">
        <v>267.88</v>
      </c>
      <c r="M983">
        <v>0.04</v>
      </c>
      <c r="N983">
        <v>2.5000000000000001E-2</v>
      </c>
      <c r="O983">
        <v>0.01</v>
      </c>
      <c r="P983">
        <v>2800</v>
      </c>
      <c r="Q983">
        <v>2730</v>
      </c>
      <c r="AA983" t="s">
        <v>478</v>
      </c>
    </row>
    <row r="984" spans="1:30">
      <c r="A984" t="s">
        <v>149</v>
      </c>
      <c r="B984" t="s">
        <v>39</v>
      </c>
      <c r="C984" t="s">
        <v>352</v>
      </c>
      <c r="D984" t="s">
        <v>967</v>
      </c>
      <c r="E984" t="s">
        <v>968</v>
      </c>
      <c r="G984">
        <f t="shared" si="15"/>
        <v>1564.1870160000001</v>
      </c>
      <c r="H984">
        <v>476.77</v>
      </c>
      <c r="I984">
        <v>0.3</v>
      </c>
      <c r="J984">
        <v>7.9</v>
      </c>
      <c r="K984">
        <v>2.37</v>
      </c>
      <c r="M984">
        <v>15</v>
      </c>
      <c r="N984">
        <v>3.5999999999999997E-2</v>
      </c>
      <c r="O984">
        <v>0.01</v>
      </c>
      <c r="P984">
        <v>2790</v>
      </c>
      <c r="Q984">
        <v>2700</v>
      </c>
      <c r="AA984" t="s">
        <v>846</v>
      </c>
    </row>
    <row r="985" spans="1:30">
      <c r="A985" s="13" t="s">
        <v>149</v>
      </c>
      <c r="B985" s="13" t="s">
        <v>39</v>
      </c>
      <c r="C985" t="s">
        <v>352</v>
      </c>
      <c r="D985" t="s">
        <v>967</v>
      </c>
      <c r="E985" t="s">
        <v>968</v>
      </c>
      <c r="G985">
        <f t="shared" si="15"/>
        <v>1565.1712560000001</v>
      </c>
      <c r="H985">
        <v>477.07</v>
      </c>
      <c r="I985">
        <v>0.3</v>
      </c>
      <c r="J985">
        <v>1.9</v>
      </c>
      <c r="K985">
        <v>0.56999999999999995</v>
      </c>
      <c r="M985">
        <v>0.4</v>
      </c>
      <c r="N985">
        <v>0.04</v>
      </c>
      <c r="O985">
        <v>0.01</v>
      </c>
      <c r="P985">
        <v>2800</v>
      </c>
      <c r="Q985">
        <v>2680</v>
      </c>
      <c r="AA985" t="s">
        <v>478</v>
      </c>
    </row>
    <row r="986" spans="1:30">
      <c r="A986" t="s">
        <v>149</v>
      </c>
      <c r="B986" t="s">
        <v>39</v>
      </c>
      <c r="C986" t="s">
        <v>352</v>
      </c>
      <c r="D986" t="s">
        <v>967</v>
      </c>
      <c r="E986" t="s">
        <v>968</v>
      </c>
      <c r="G986">
        <f t="shared" si="15"/>
        <v>1566.188304</v>
      </c>
      <c r="H986">
        <v>477.38</v>
      </c>
      <c r="I986">
        <v>0.37</v>
      </c>
      <c r="J986">
        <v>1000</v>
      </c>
      <c r="K986">
        <v>370</v>
      </c>
      <c r="M986">
        <v>1000</v>
      </c>
      <c r="N986">
        <v>3.2000000000000001E-2</v>
      </c>
      <c r="O986">
        <v>0.01</v>
      </c>
      <c r="P986">
        <v>2780</v>
      </c>
      <c r="Q986">
        <v>2690</v>
      </c>
      <c r="AA986" t="s">
        <v>1260</v>
      </c>
    </row>
    <row r="987" spans="1:30">
      <c r="A987" t="s">
        <v>149</v>
      </c>
      <c r="B987" t="s">
        <v>39</v>
      </c>
      <c r="C987" t="s">
        <v>352</v>
      </c>
      <c r="D987" t="s">
        <v>967</v>
      </c>
      <c r="E987" t="s">
        <v>968</v>
      </c>
      <c r="G987">
        <f t="shared" si="15"/>
        <v>1567.3693920000001</v>
      </c>
      <c r="H987">
        <v>477.74</v>
      </c>
      <c r="I987">
        <v>0.24</v>
      </c>
      <c r="J987">
        <v>0.35</v>
      </c>
      <c r="K987">
        <v>0.08</v>
      </c>
      <c r="M987">
        <v>0.79</v>
      </c>
      <c r="N987">
        <v>4.5999999999999999E-2</v>
      </c>
      <c r="O987">
        <v>0.01</v>
      </c>
      <c r="P987">
        <v>2800</v>
      </c>
      <c r="Q987">
        <v>2670</v>
      </c>
      <c r="AA987" t="s">
        <v>1261</v>
      </c>
    </row>
    <row r="988" spans="1:30">
      <c r="A988" s="13" t="s">
        <v>149</v>
      </c>
      <c r="B988" s="13" t="s">
        <v>39</v>
      </c>
      <c r="C988" t="s">
        <v>352</v>
      </c>
      <c r="D988" t="s">
        <v>967</v>
      </c>
      <c r="E988" t="s">
        <v>968</v>
      </c>
      <c r="G988">
        <f t="shared" si="15"/>
        <v>1568.1895920000002</v>
      </c>
      <c r="H988">
        <v>477.99</v>
      </c>
      <c r="I988">
        <v>0.55000000000000004</v>
      </c>
      <c r="J988">
        <v>1000</v>
      </c>
      <c r="K988">
        <v>550</v>
      </c>
      <c r="M988">
        <v>1000</v>
      </c>
      <c r="N988">
        <v>4.5999999999999999E-2</v>
      </c>
      <c r="O988">
        <v>0.03</v>
      </c>
      <c r="AA988" t="s">
        <v>483</v>
      </c>
    </row>
    <row r="989" spans="1:30">
      <c r="A989" t="s">
        <v>149</v>
      </c>
      <c r="B989" t="s">
        <v>39</v>
      </c>
      <c r="C989" t="s">
        <v>352</v>
      </c>
      <c r="D989" t="s">
        <v>967</v>
      </c>
      <c r="E989" t="s">
        <v>968</v>
      </c>
      <c r="G989">
        <f t="shared" si="15"/>
        <v>1569.9940320000001</v>
      </c>
      <c r="H989">
        <v>478.54</v>
      </c>
      <c r="I989">
        <v>0.3</v>
      </c>
      <c r="J989">
        <v>1.5</v>
      </c>
      <c r="K989">
        <v>0.45</v>
      </c>
      <c r="M989">
        <v>0.56000000000000005</v>
      </c>
      <c r="N989">
        <v>1.2999999999999999E-2</v>
      </c>
      <c r="O989">
        <v>0</v>
      </c>
      <c r="P989">
        <v>2780</v>
      </c>
      <c r="Q989">
        <v>2750</v>
      </c>
      <c r="AA989" t="s">
        <v>478</v>
      </c>
    </row>
    <row r="990" spans="1:30" s="309" customFormat="1">
      <c r="A990" s="57" t="s">
        <v>149</v>
      </c>
      <c r="B990" s="57" t="s">
        <v>39</v>
      </c>
      <c r="C990" s="309" t="s">
        <v>352</v>
      </c>
      <c r="D990" s="309" t="s">
        <v>967</v>
      </c>
      <c r="E990" s="309" t="s">
        <v>968</v>
      </c>
      <c r="G990" s="309">
        <f t="shared" si="15"/>
        <v>1570.9782720000001</v>
      </c>
      <c r="H990" s="309">
        <v>478.84</v>
      </c>
      <c r="I990" s="309">
        <v>0.3</v>
      </c>
      <c r="J990" s="309">
        <v>7.6</v>
      </c>
      <c r="K990" s="309">
        <v>2.2799999999999998</v>
      </c>
      <c r="M990" s="309">
        <v>0.47</v>
      </c>
      <c r="N990" s="309">
        <v>1.4E-2</v>
      </c>
      <c r="O990" s="309">
        <v>0</v>
      </c>
      <c r="P990" s="309">
        <v>2740</v>
      </c>
      <c r="Q990" s="309">
        <v>2780</v>
      </c>
      <c r="AA990" s="309" t="s">
        <v>478</v>
      </c>
      <c r="AB990" s="309" t="s">
        <v>479</v>
      </c>
      <c r="AC990" s="155" t="s">
        <v>480</v>
      </c>
      <c r="AD990" s="243" t="s">
        <v>482</v>
      </c>
    </row>
    <row r="991" spans="1:30">
      <c r="A991" t="s">
        <v>149</v>
      </c>
      <c r="B991" t="s">
        <v>39</v>
      </c>
      <c r="C991" t="s">
        <v>352</v>
      </c>
      <c r="D991" t="s">
        <v>967</v>
      </c>
      <c r="E991" t="s">
        <v>968</v>
      </c>
      <c r="G991">
        <f t="shared" si="15"/>
        <v>1571.99532</v>
      </c>
      <c r="H991">
        <v>479.15</v>
      </c>
      <c r="I991">
        <v>0.21</v>
      </c>
      <c r="J991">
        <v>351</v>
      </c>
      <c r="K991">
        <v>73.709999999999994</v>
      </c>
      <c r="M991">
        <v>353</v>
      </c>
      <c r="N991">
        <v>0.21199999999999999</v>
      </c>
      <c r="O991">
        <v>0.04</v>
      </c>
      <c r="P991">
        <v>2800</v>
      </c>
      <c r="Q991">
        <v>2210</v>
      </c>
      <c r="AA991" t="s">
        <v>484</v>
      </c>
    </row>
    <row r="992" spans="1:30">
      <c r="A992" t="s">
        <v>149</v>
      </c>
      <c r="B992" t="s">
        <v>39</v>
      </c>
      <c r="C992" t="s">
        <v>352</v>
      </c>
      <c r="D992" t="s">
        <v>967</v>
      </c>
      <c r="E992" t="s">
        <v>968</v>
      </c>
      <c r="G992">
        <f t="shared" si="15"/>
        <v>1572.6842880000002</v>
      </c>
      <c r="H992">
        <v>479.36</v>
      </c>
      <c r="I992">
        <v>0.12</v>
      </c>
      <c r="J992">
        <v>2158</v>
      </c>
      <c r="K992">
        <v>258.95999999999998</v>
      </c>
      <c r="M992">
        <v>2158</v>
      </c>
      <c r="N992">
        <v>0.29799999999999999</v>
      </c>
      <c r="O992">
        <v>0.04</v>
      </c>
      <c r="P992">
        <v>2780</v>
      </c>
      <c r="Q992">
        <v>1950</v>
      </c>
      <c r="AA992" t="s">
        <v>484</v>
      </c>
    </row>
    <row r="993" spans="1:29">
      <c r="A993" t="s">
        <v>149</v>
      </c>
      <c r="B993" t="s">
        <v>39</v>
      </c>
      <c r="C993" t="s">
        <v>352</v>
      </c>
      <c r="D993" t="s">
        <v>967</v>
      </c>
      <c r="E993" t="s">
        <v>968</v>
      </c>
      <c r="G993">
        <f t="shared" si="15"/>
        <v>1573.0779840000002</v>
      </c>
      <c r="H993">
        <v>479.48</v>
      </c>
      <c r="I993">
        <v>0.18</v>
      </c>
      <c r="J993">
        <v>4.5999999999999996</v>
      </c>
      <c r="K993">
        <v>0.83</v>
      </c>
      <c r="M993">
        <v>4.3</v>
      </c>
      <c r="N993">
        <v>0.03</v>
      </c>
      <c r="O993">
        <v>0.01</v>
      </c>
      <c r="P993">
        <v>2820</v>
      </c>
      <c r="Q993">
        <v>2590</v>
      </c>
      <c r="AA993" t="s">
        <v>478</v>
      </c>
    </row>
    <row r="994" spans="1:29" s="57" customFormat="1">
      <c r="A994" s="57" t="s">
        <v>149</v>
      </c>
      <c r="B994" s="57" t="s">
        <v>39</v>
      </c>
      <c r="C994" s="57" t="s">
        <v>352</v>
      </c>
      <c r="D994" s="57" t="s">
        <v>967</v>
      </c>
      <c r="E994" s="57" t="s">
        <v>968</v>
      </c>
      <c r="G994" s="57">
        <f t="shared" si="15"/>
        <v>1573.6685280000002</v>
      </c>
      <c r="H994" s="57">
        <v>479.66</v>
      </c>
      <c r="I994" s="57">
        <v>0.21</v>
      </c>
      <c r="J994" s="57">
        <v>519</v>
      </c>
      <c r="K994" s="57">
        <v>108.99</v>
      </c>
      <c r="M994" s="57">
        <v>596</v>
      </c>
      <c r="N994" s="57">
        <v>0.26</v>
      </c>
      <c r="O994" s="57">
        <v>0.05</v>
      </c>
      <c r="P994" s="57">
        <v>2790</v>
      </c>
      <c r="Q994" s="57">
        <v>2070</v>
      </c>
      <c r="AA994" s="57" t="s">
        <v>484</v>
      </c>
      <c r="AB994" s="57" t="s">
        <v>486</v>
      </c>
      <c r="AC994" s="151" t="s">
        <v>487</v>
      </c>
    </row>
    <row r="995" spans="1:29">
      <c r="A995" t="s">
        <v>149</v>
      </c>
      <c r="B995" t="s">
        <v>39</v>
      </c>
      <c r="C995" t="s">
        <v>352</v>
      </c>
      <c r="D995" t="s">
        <v>967</v>
      </c>
      <c r="E995" t="s">
        <v>968</v>
      </c>
      <c r="G995">
        <f t="shared" si="15"/>
        <v>1574.390304</v>
      </c>
      <c r="H995">
        <v>479.88</v>
      </c>
      <c r="I995">
        <v>0.27</v>
      </c>
      <c r="J995">
        <v>511</v>
      </c>
      <c r="K995">
        <v>137.97</v>
      </c>
      <c r="M995">
        <v>524</v>
      </c>
      <c r="N995">
        <v>0.246</v>
      </c>
      <c r="O995">
        <v>7.0000000000000007E-2</v>
      </c>
      <c r="P995">
        <v>2790</v>
      </c>
      <c r="Q995">
        <v>2110</v>
      </c>
      <c r="AA995" t="s">
        <v>484</v>
      </c>
    </row>
    <row r="996" spans="1:29">
      <c r="A996" t="s">
        <v>149</v>
      </c>
      <c r="B996" t="s">
        <v>39</v>
      </c>
      <c r="C996" t="s">
        <v>352</v>
      </c>
      <c r="D996" t="s">
        <v>967</v>
      </c>
      <c r="E996" t="s">
        <v>968</v>
      </c>
      <c r="G996">
        <f t="shared" si="15"/>
        <v>1575.27612</v>
      </c>
      <c r="H996">
        <v>480.15</v>
      </c>
      <c r="I996">
        <v>0.24</v>
      </c>
      <c r="J996">
        <v>415</v>
      </c>
      <c r="K996">
        <v>99.6</v>
      </c>
      <c r="M996">
        <v>432</v>
      </c>
      <c r="N996">
        <v>0.247</v>
      </c>
      <c r="O996">
        <v>0.06</v>
      </c>
      <c r="P996">
        <v>2750</v>
      </c>
      <c r="Q996">
        <v>2070</v>
      </c>
      <c r="AA996" t="s">
        <v>484</v>
      </c>
    </row>
    <row r="997" spans="1:29">
      <c r="A997" t="s">
        <v>149</v>
      </c>
      <c r="B997" t="s">
        <v>39</v>
      </c>
      <c r="C997" t="s">
        <v>352</v>
      </c>
      <c r="D997" t="s">
        <v>967</v>
      </c>
      <c r="E997" t="s">
        <v>968</v>
      </c>
      <c r="G997">
        <f t="shared" si="15"/>
        <v>1576.0963200000001</v>
      </c>
      <c r="H997">
        <v>480.4</v>
      </c>
      <c r="I997">
        <v>0.27</v>
      </c>
      <c r="J997">
        <v>50</v>
      </c>
      <c r="K997">
        <v>13.5</v>
      </c>
      <c r="M997">
        <v>24</v>
      </c>
      <c r="N997">
        <v>9.7000000000000003E-2</v>
      </c>
      <c r="O997">
        <v>0.03</v>
      </c>
      <c r="AA997" t="s">
        <v>1262</v>
      </c>
    </row>
    <row r="998" spans="1:29">
      <c r="A998" t="s">
        <v>149</v>
      </c>
      <c r="B998" t="s">
        <v>39</v>
      </c>
      <c r="C998" t="s">
        <v>352</v>
      </c>
      <c r="D998" t="s">
        <v>967</v>
      </c>
      <c r="E998" t="s">
        <v>968</v>
      </c>
      <c r="G998">
        <f t="shared" si="15"/>
        <v>1576.9821360000001</v>
      </c>
      <c r="H998">
        <v>480.67</v>
      </c>
      <c r="I998">
        <v>0.3</v>
      </c>
      <c r="J998">
        <v>50</v>
      </c>
      <c r="K998">
        <v>15</v>
      </c>
      <c r="M998">
        <v>25</v>
      </c>
      <c r="N998">
        <v>9.7000000000000003E-2</v>
      </c>
      <c r="O998">
        <v>0.03</v>
      </c>
      <c r="P998">
        <v>2790</v>
      </c>
      <c r="Q998">
        <v>2730</v>
      </c>
      <c r="AA998" t="s">
        <v>1263</v>
      </c>
    </row>
    <row r="999" spans="1:29">
      <c r="A999" t="s">
        <v>152</v>
      </c>
      <c r="B999" t="s">
        <v>59</v>
      </c>
      <c r="C999" t="s">
        <v>437</v>
      </c>
      <c r="D999" t="s">
        <v>967</v>
      </c>
      <c r="E999" t="s">
        <v>968</v>
      </c>
      <c r="G999">
        <f t="shared" si="15"/>
        <v>2432.9756640000001</v>
      </c>
      <c r="H999">
        <v>741.58</v>
      </c>
      <c r="I999">
        <v>0.43</v>
      </c>
      <c r="J999">
        <v>13</v>
      </c>
      <c r="K999">
        <v>5.59</v>
      </c>
      <c r="M999">
        <v>0.01</v>
      </c>
      <c r="N999">
        <v>3.9E-2</v>
      </c>
      <c r="O999">
        <v>0.02</v>
      </c>
      <c r="AA999" t="s">
        <v>1264</v>
      </c>
    </row>
    <row r="1000" spans="1:29">
      <c r="A1000" s="13" t="s">
        <v>152</v>
      </c>
      <c r="B1000" s="13" t="s">
        <v>59</v>
      </c>
      <c r="C1000" t="s">
        <v>437</v>
      </c>
      <c r="D1000" t="s">
        <v>967</v>
      </c>
      <c r="E1000" t="s">
        <v>968</v>
      </c>
      <c r="G1000">
        <f t="shared" si="15"/>
        <v>2434.3864080000003</v>
      </c>
      <c r="H1000">
        <v>742.01</v>
      </c>
      <c r="I1000">
        <v>0.49</v>
      </c>
      <c r="J1000">
        <v>842</v>
      </c>
      <c r="K1000">
        <v>412.58</v>
      </c>
      <c r="M1000">
        <v>1.2</v>
      </c>
      <c r="N1000">
        <v>4.2000000000000003E-2</v>
      </c>
      <c r="O1000">
        <v>0.02</v>
      </c>
      <c r="AA1000" t="s">
        <v>786</v>
      </c>
    </row>
    <row r="1001" spans="1:29" s="57" customFormat="1">
      <c r="A1001" s="57" t="s">
        <v>152</v>
      </c>
      <c r="B1001" s="57" t="s">
        <v>59</v>
      </c>
      <c r="C1001" s="57" t="s">
        <v>437</v>
      </c>
      <c r="D1001" s="57" t="s">
        <v>967</v>
      </c>
      <c r="E1001" s="57" t="s">
        <v>968</v>
      </c>
      <c r="G1001" s="57">
        <f t="shared" si="15"/>
        <v>2435.9611920000002</v>
      </c>
      <c r="H1001" s="57">
        <v>742.49</v>
      </c>
      <c r="I1001" s="57">
        <v>0.7</v>
      </c>
      <c r="J1001" s="57">
        <v>0.02</v>
      </c>
      <c r="K1001" s="57">
        <v>0.01</v>
      </c>
      <c r="M1001" s="57">
        <v>0.01</v>
      </c>
      <c r="N1001" s="57">
        <v>0.01</v>
      </c>
      <c r="O1001" s="57">
        <v>0.01</v>
      </c>
      <c r="AA1001" s="57" t="s">
        <v>787</v>
      </c>
      <c r="AB1001" s="57" t="s">
        <v>789</v>
      </c>
      <c r="AC1001" s="165" t="s">
        <v>790</v>
      </c>
    </row>
    <row r="1002" spans="1:29">
      <c r="A1002" t="s">
        <v>152</v>
      </c>
      <c r="B1002" t="s">
        <v>59</v>
      </c>
      <c r="C1002" t="s">
        <v>437</v>
      </c>
      <c r="D1002" t="s">
        <v>967</v>
      </c>
      <c r="E1002" t="s">
        <v>968</v>
      </c>
      <c r="G1002">
        <f t="shared" si="15"/>
        <v>2438.2577520000004</v>
      </c>
      <c r="H1002">
        <v>743.19</v>
      </c>
      <c r="I1002">
        <v>0.37</v>
      </c>
      <c r="J1002">
        <v>0.05</v>
      </c>
      <c r="K1002">
        <v>0.02</v>
      </c>
      <c r="M1002">
        <v>0.01</v>
      </c>
      <c r="N1002">
        <v>2.8000000000000001E-2</v>
      </c>
      <c r="O1002">
        <v>0.01</v>
      </c>
      <c r="AA1002" t="s">
        <v>1264</v>
      </c>
    </row>
    <row r="1003" spans="1:29">
      <c r="A1003" t="s">
        <v>152</v>
      </c>
      <c r="B1003" t="s">
        <v>59</v>
      </c>
      <c r="C1003" t="s">
        <v>437</v>
      </c>
      <c r="D1003" t="s">
        <v>967</v>
      </c>
      <c r="E1003" t="s">
        <v>968</v>
      </c>
      <c r="G1003">
        <f t="shared" si="15"/>
        <v>2439.4716479999997</v>
      </c>
      <c r="H1003">
        <v>743.56</v>
      </c>
      <c r="I1003">
        <v>0.27</v>
      </c>
      <c r="J1003">
        <v>0.02</v>
      </c>
      <c r="K1003">
        <v>0.01</v>
      </c>
      <c r="M1003">
        <v>0.01</v>
      </c>
      <c r="N1003">
        <v>6.0000000000000001E-3</v>
      </c>
      <c r="O1003">
        <v>0</v>
      </c>
      <c r="AA1003" t="s">
        <v>454</v>
      </c>
    </row>
    <row r="1004" spans="1:29">
      <c r="A1004" t="s">
        <v>152</v>
      </c>
      <c r="B1004" t="s">
        <v>59</v>
      </c>
      <c r="C1004" t="s">
        <v>437</v>
      </c>
      <c r="D1004" t="s">
        <v>967</v>
      </c>
      <c r="E1004" t="s">
        <v>968</v>
      </c>
      <c r="G1004">
        <f t="shared" si="15"/>
        <v>2440.3574640000002</v>
      </c>
      <c r="H1004">
        <v>743.83</v>
      </c>
      <c r="I1004">
        <v>0.43</v>
      </c>
      <c r="J1004">
        <v>1.7</v>
      </c>
      <c r="K1004">
        <v>0.73</v>
      </c>
      <c r="M1004">
        <v>0.71</v>
      </c>
      <c r="N1004">
        <v>6.2E-2</v>
      </c>
      <c r="O1004">
        <v>0.03</v>
      </c>
      <c r="AA1004" t="s">
        <v>1265</v>
      </c>
    </row>
    <row r="1005" spans="1:29">
      <c r="A1005" t="s">
        <v>152</v>
      </c>
      <c r="B1005" t="s">
        <v>59</v>
      </c>
      <c r="C1005" t="s">
        <v>437</v>
      </c>
      <c r="D1005" t="s">
        <v>967</v>
      </c>
      <c r="E1005" t="s">
        <v>968</v>
      </c>
      <c r="G1005">
        <f t="shared" si="15"/>
        <v>2441.768208</v>
      </c>
      <c r="H1005">
        <v>744.26</v>
      </c>
      <c r="I1005">
        <v>0.3</v>
      </c>
      <c r="J1005">
        <v>1.8</v>
      </c>
      <c r="K1005">
        <v>0.54</v>
      </c>
      <c r="M1005">
        <v>0.79</v>
      </c>
      <c r="N1005">
        <v>7.0999999999999994E-2</v>
      </c>
      <c r="O1005">
        <v>0.02</v>
      </c>
      <c r="AA1005" t="s">
        <v>1265</v>
      </c>
    </row>
    <row r="1006" spans="1:29">
      <c r="A1006" t="s">
        <v>152</v>
      </c>
      <c r="B1006" t="s">
        <v>59</v>
      </c>
      <c r="C1006" t="s">
        <v>437</v>
      </c>
      <c r="D1006" t="s">
        <v>967</v>
      </c>
      <c r="E1006" t="s">
        <v>968</v>
      </c>
      <c r="G1006">
        <f t="shared" si="15"/>
        <v>2442.7852560000001</v>
      </c>
      <c r="H1006">
        <v>744.57</v>
      </c>
      <c r="I1006">
        <v>0.46</v>
      </c>
      <c r="J1006">
        <v>2.5</v>
      </c>
      <c r="K1006">
        <v>1.1499999999999999</v>
      </c>
      <c r="M1006">
        <v>2.2999999999999998</v>
      </c>
      <c r="N1006">
        <v>4.3999999999999997E-2</v>
      </c>
      <c r="O1006">
        <v>0.02</v>
      </c>
      <c r="AA1006" t="s">
        <v>1265</v>
      </c>
    </row>
    <row r="1007" spans="1:29">
      <c r="A1007" t="s">
        <v>152</v>
      </c>
      <c r="B1007" t="s">
        <v>59</v>
      </c>
      <c r="C1007" t="s">
        <v>437</v>
      </c>
      <c r="D1007" t="s">
        <v>967</v>
      </c>
      <c r="E1007" t="s">
        <v>968</v>
      </c>
      <c r="G1007">
        <f t="shared" si="15"/>
        <v>2444.2616160000002</v>
      </c>
      <c r="H1007">
        <v>745.02</v>
      </c>
      <c r="I1007">
        <v>0.34</v>
      </c>
      <c r="J1007">
        <v>6.2</v>
      </c>
      <c r="K1007">
        <v>2.11</v>
      </c>
      <c r="M1007">
        <v>0.12</v>
      </c>
      <c r="N1007">
        <v>4.4999999999999998E-2</v>
      </c>
      <c r="O1007">
        <v>0.02</v>
      </c>
      <c r="AA1007" t="s">
        <v>1265</v>
      </c>
    </row>
    <row r="1008" spans="1:29">
      <c r="A1008" t="s">
        <v>152</v>
      </c>
      <c r="B1008" t="s">
        <v>59</v>
      </c>
      <c r="C1008" t="s">
        <v>437</v>
      </c>
      <c r="D1008" t="s">
        <v>967</v>
      </c>
      <c r="E1008" t="s">
        <v>968</v>
      </c>
      <c r="G1008">
        <f t="shared" si="15"/>
        <v>2445.3770880000002</v>
      </c>
      <c r="H1008">
        <v>745.36</v>
      </c>
      <c r="I1008">
        <v>0.49</v>
      </c>
      <c r="J1008">
        <v>0.49</v>
      </c>
      <c r="K1008">
        <v>0.24</v>
      </c>
      <c r="M1008">
        <v>0.05</v>
      </c>
      <c r="N1008">
        <v>5.1999999999999998E-2</v>
      </c>
      <c r="O1008">
        <v>0.03</v>
      </c>
      <c r="AA1008" t="s">
        <v>439</v>
      </c>
    </row>
    <row r="1009" spans="1:30">
      <c r="A1009" t="s">
        <v>152</v>
      </c>
      <c r="B1009" t="s">
        <v>59</v>
      </c>
      <c r="C1009" t="s">
        <v>437</v>
      </c>
      <c r="D1009" t="s">
        <v>967</v>
      </c>
      <c r="E1009" t="s">
        <v>968</v>
      </c>
      <c r="G1009">
        <f t="shared" si="15"/>
        <v>2446.98468</v>
      </c>
      <c r="H1009">
        <v>745.85</v>
      </c>
      <c r="I1009">
        <v>0.43</v>
      </c>
      <c r="J1009">
        <v>18</v>
      </c>
      <c r="K1009">
        <v>7.74</v>
      </c>
      <c r="M1009">
        <v>0.01</v>
      </c>
      <c r="N1009">
        <v>9.8000000000000004E-2</v>
      </c>
      <c r="O1009">
        <v>0.04</v>
      </c>
      <c r="AA1009" t="s">
        <v>523</v>
      </c>
    </row>
    <row r="1010" spans="1:30">
      <c r="A1010" t="s">
        <v>152</v>
      </c>
      <c r="B1010" t="s">
        <v>59</v>
      </c>
      <c r="C1010" t="s">
        <v>437</v>
      </c>
      <c r="D1010" t="s">
        <v>967</v>
      </c>
      <c r="E1010" t="s">
        <v>968</v>
      </c>
      <c r="G1010">
        <f t="shared" si="15"/>
        <v>2448.3626159999999</v>
      </c>
      <c r="H1010">
        <v>746.27</v>
      </c>
      <c r="I1010">
        <v>0.55000000000000004</v>
      </c>
      <c r="J1010">
        <v>0</v>
      </c>
      <c r="K1010">
        <v>0</v>
      </c>
      <c r="M1010">
        <v>0</v>
      </c>
      <c r="N1010">
        <v>1.4999999999999999E-2</v>
      </c>
      <c r="O1010">
        <v>0.01</v>
      </c>
      <c r="AA1010" t="s">
        <v>449</v>
      </c>
    </row>
    <row r="1011" spans="1:30" s="57" customFormat="1">
      <c r="A1011" s="13" t="s">
        <v>152</v>
      </c>
      <c r="B1011" s="13" t="s">
        <v>59</v>
      </c>
      <c r="C1011" s="57" t="s">
        <v>437</v>
      </c>
      <c r="D1011" s="57" t="s">
        <v>967</v>
      </c>
      <c r="E1011" s="57" t="s">
        <v>968</v>
      </c>
      <c r="G1011" s="57">
        <f t="shared" si="15"/>
        <v>2450.1670560000002</v>
      </c>
      <c r="H1011" s="57">
        <v>746.82</v>
      </c>
      <c r="I1011" s="57">
        <v>0.85</v>
      </c>
      <c r="J1011" s="57">
        <v>0.01</v>
      </c>
      <c r="K1011" s="57">
        <v>0.01</v>
      </c>
      <c r="M1011" s="57">
        <v>0.01</v>
      </c>
      <c r="N1011" s="57">
        <v>7.0000000000000001E-3</v>
      </c>
      <c r="O1011" s="57">
        <v>0.01</v>
      </c>
      <c r="AA1011" s="57" t="s">
        <v>449</v>
      </c>
      <c r="AB1011" s="57" t="s">
        <v>793</v>
      </c>
      <c r="AC1011" s="167" t="s">
        <v>794</v>
      </c>
    </row>
    <row r="1012" spans="1:30">
      <c r="A1012" t="s">
        <v>152</v>
      </c>
      <c r="B1012" t="s">
        <v>59</v>
      </c>
      <c r="C1012" t="s">
        <v>437</v>
      </c>
      <c r="D1012" t="s">
        <v>967</v>
      </c>
      <c r="E1012" t="s">
        <v>968</v>
      </c>
      <c r="G1012">
        <f t="shared" si="15"/>
        <v>2452.9557359999999</v>
      </c>
      <c r="H1012">
        <v>747.67</v>
      </c>
      <c r="I1012">
        <v>0.76</v>
      </c>
      <c r="J1012">
        <v>0.04</v>
      </c>
      <c r="K1012">
        <v>0.03</v>
      </c>
      <c r="M1012">
        <v>0</v>
      </c>
      <c r="N1012">
        <v>1.4999999999999999E-2</v>
      </c>
      <c r="O1012">
        <v>0.01</v>
      </c>
      <c r="AA1012" t="s">
        <v>449</v>
      </c>
    </row>
    <row r="1013" spans="1:30">
      <c r="A1013" t="s">
        <v>152</v>
      </c>
      <c r="B1013" t="s">
        <v>59</v>
      </c>
      <c r="C1013" t="s">
        <v>437</v>
      </c>
      <c r="D1013" t="s">
        <v>967</v>
      </c>
      <c r="E1013" t="s">
        <v>968</v>
      </c>
      <c r="G1013">
        <f t="shared" si="15"/>
        <v>2455.4819520000001</v>
      </c>
      <c r="H1013">
        <v>748.44</v>
      </c>
      <c r="I1013">
        <v>0.76</v>
      </c>
      <c r="J1013">
        <v>0.08</v>
      </c>
      <c r="K1013">
        <v>0.06</v>
      </c>
      <c r="M1013">
        <v>0.08</v>
      </c>
      <c r="N1013">
        <v>1.2999999999999999E-2</v>
      </c>
      <c r="O1013">
        <v>0.01</v>
      </c>
      <c r="AA1013" t="s">
        <v>449</v>
      </c>
    </row>
    <row r="1014" spans="1:30">
      <c r="A1014" t="s">
        <v>152</v>
      </c>
      <c r="B1014" t="s">
        <v>59</v>
      </c>
      <c r="C1014" t="s">
        <v>437</v>
      </c>
      <c r="D1014" t="s">
        <v>967</v>
      </c>
      <c r="E1014" t="s">
        <v>968</v>
      </c>
      <c r="G1014">
        <f t="shared" si="15"/>
        <v>2457.9753600000004</v>
      </c>
      <c r="H1014">
        <v>749.2</v>
      </c>
      <c r="I1014">
        <v>0.76</v>
      </c>
      <c r="J1014">
        <v>0.35</v>
      </c>
      <c r="K1014">
        <v>0.27</v>
      </c>
      <c r="M1014">
        <v>0.28999999999999998</v>
      </c>
      <c r="N1014">
        <v>2.1999999999999999E-2</v>
      </c>
      <c r="O1014">
        <v>0.02</v>
      </c>
      <c r="AA1014" t="s">
        <v>449</v>
      </c>
    </row>
    <row r="1015" spans="1:30">
      <c r="A1015" t="s">
        <v>152</v>
      </c>
      <c r="B1015" t="s">
        <v>39</v>
      </c>
      <c r="C1015" t="s">
        <v>335</v>
      </c>
      <c r="D1015" t="s">
        <v>967</v>
      </c>
      <c r="E1015" t="s">
        <v>968</v>
      </c>
      <c r="G1015">
        <f t="shared" si="15"/>
        <v>2020.9728</v>
      </c>
      <c r="H1015">
        <v>616</v>
      </c>
      <c r="I1015">
        <v>0.67</v>
      </c>
      <c r="J1015">
        <v>0</v>
      </c>
      <c r="K1015">
        <v>0</v>
      </c>
      <c r="M1015">
        <v>0</v>
      </c>
      <c r="N1015">
        <v>0.01</v>
      </c>
      <c r="O1015">
        <v>0.01</v>
      </c>
      <c r="AA1015" t="s">
        <v>449</v>
      </c>
    </row>
    <row r="1016" spans="1:30">
      <c r="A1016" t="s">
        <v>152</v>
      </c>
      <c r="B1016" t="s">
        <v>39</v>
      </c>
      <c r="C1016" t="s">
        <v>335</v>
      </c>
      <c r="D1016" t="s">
        <v>967</v>
      </c>
      <c r="E1016" t="s">
        <v>968</v>
      </c>
      <c r="G1016">
        <f t="shared" si="15"/>
        <v>2023.170936</v>
      </c>
      <c r="H1016">
        <v>616.66999999999996</v>
      </c>
      <c r="I1016">
        <v>0.85</v>
      </c>
      <c r="J1016">
        <v>0</v>
      </c>
      <c r="K1016">
        <v>0</v>
      </c>
      <c r="M1016">
        <v>0</v>
      </c>
      <c r="N1016">
        <v>1.7999999999999999E-2</v>
      </c>
      <c r="O1016">
        <v>0.02</v>
      </c>
      <c r="AA1016" t="s">
        <v>449</v>
      </c>
    </row>
    <row r="1017" spans="1:30">
      <c r="A1017" t="s">
        <v>152</v>
      </c>
      <c r="B1017" t="s">
        <v>39</v>
      </c>
      <c r="C1017" t="s">
        <v>335</v>
      </c>
      <c r="D1017" t="s">
        <v>967</v>
      </c>
      <c r="E1017" t="s">
        <v>968</v>
      </c>
      <c r="G1017">
        <f t="shared" si="15"/>
        <v>2025.9596160000001</v>
      </c>
      <c r="H1017">
        <v>617.52</v>
      </c>
      <c r="I1017">
        <v>0.67</v>
      </c>
      <c r="J1017">
        <v>0</v>
      </c>
      <c r="K1017">
        <v>0</v>
      </c>
      <c r="M1017">
        <v>0</v>
      </c>
      <c r="N1017">
        <v>1.4999999999999999E-2</v>
      </c>
      <c r="O1017">
        <v>0.01</v>
      </c>
      <c r="AA1017" t="s">
        <v>449</v>
      </c>
    </row>
    <row r="1018" spans="1:30">
      <c r="A1018" t="s">
        <v>152</v>
      </c>
      <c r="B1018" t="s">
        <v>39</v>
      </c>
      <c r="C1018" t="s">
        <v>335</v>
      </c>
      <c r="D1018" t="s">
        <v>967</v>
      </c>
      <c r="E1018" t="s">
        <v>968</v>
      </c>
      <c r="G1018">
        <f t="shared" si="15"/>
        <v>2028.1905600000002</v>
      </c>
      <c r="H1018">
        <v>618.20000000000005</v>
      </c>
      <c r="I1018">
        <v>0.85</v>
      </c>
      <c r="J1018">
        <v>0.01</v>
      </c>
      <c r="K1018">
        <v>0.01</v>
      </c>
      <c r="M1018">
        <v>0.01</v>
      </c>
      <c r="N1018">
        <v>0.01</v>
      </c>
      <c r="O1018">
        <v>0.01</v>
      </c>
      <c r="AA1018" t="s">
        <v>449</v>
      </c>
    </row>
    <row r="1019" spans="1:30" s="309" customFormat="1">
      <c r="A1019" s="57" t="s">
        <v>152</v>
      </c>
      <c r="B1019" s="57" t="s">
        <v>39</v>
      </c>
      <c r="C1019" s="309" t="s">
        <v>335</v>
      </c>
      <c r="D1019" s="309" t="s">
        <v>967</v>
      </c>
      <c r="E1019" s="309" t="s">
        <v>968</v>
      </c>
      <c r="G1019" s="309">
        <f t="shared" si="15"/>
        <v>2030.9792399999999</v>
      </c>
      <c r="H1019" s="309">
        <v>619.04999999999995</v>
      </c>
      <c r="I1019" s="309">
        <v>1.01</v>
      </c>
      <c r="J1019" s="309">
        <v>0</v>
      </c>
      <c r="K1019" s="309">
        <v>0</v>
      </c>
      <c r="M1019" s="309">
        <v>0</v>
      </c>
      <c r="N1019" s="309">
        <v>8.9999999999999993E-3</v>
      </c>
      <c r="O1019" s="309">
        <v>0.01</v>
      </c>
      <c r="AA1019" s="309" t="s">
        <v>449</v>
      </c>
      <c r="AB1019" s="309" t="s">
        <v>544</v>
      </c>
      <c r="AC1019" s="155" t="s">
        <v>545</v>
      </c>
      <c r="AD1019" s="243" t="s">
        <v>549</v>
      </c>
    </row>
    <row r="1020" spans="1:30">
      <c r="A1020" s="13" t="s">
        <v>152</v>
      </c>
      <c r="B1020" s="13" t="s">
        <v>50</v>
      </c>
      <c r="C1020" t="s">
        <v>335</v>
      </c>
      <c r="D1020" t="s">
        <v>967</v>
      </c>
      <c r="E1020" t="s">
        <v>968</v>
      </c>
      <c r="G1020">
        <f t="shared" si="15"/>
        <v>2034.2600399999999</v>
      </c>
      <c r="H1020">
        <v>620.04999999999995</v>
      </c>
      <c r="I1020">
        <v>0.98</v>
      </c>
      <c r="J1020">
        <v>0.22</v>
      </c>
      <c r="K1020">
        <v>0.22</v>
      </c>
      <c r="M1020">
        <v>0</v>
      </c>
      <c r="N1020">
        <v>1.6E-2</v>
      </c>
      <c r="O1020">
        <v>0.02</v>
      </c>
      <c r="AA1020" t="s">
        <v>449</v>
      </c>
    </row>
    <row r="1021" spans="1:30">
      <c r="A1021" s="13" t="s">
        <v>152</v>
      </c>
      <c r="B1021" s="13" t="s">
        <v>50</v>
      </c>
      <c r="C1021" t="s">
        <v>335</v>
      </c>
      <c r="D1021" t="s">
        <v>967</v>
      </c>
      <c r="E1021" t="s">
        <v>968</v>
      </c>
      <c r="G1021">
        <f t="shared" si="15"/>
        <v>2037.475224</v>
      </c>
      <c r="H1021">
        <v>621.03</v>
      </c>
      <c r="I1021">
        <v>0.46</v>
      </c>
      <c r="J1021">
        <v>1</v>
      </c>
      <c r="K1021">
        <v>0.46</v>
      </c>
      <c r="M1021">
        <v>0.01</v>
      </c>
      <c r="N1021">
        <v>3.3000000000000002E-2</v>
      </c>
      <c r="O1021">
        <v>0.02</v>
      </c>
      <c r="AA1021" t="s">
        <v>484</v>
      </c>
    </row>
    <row r="1022" spans="1:30">
      <c r="A1022" t="s">
        <v>152</v>
      </c>
      <c r="B1022" t="s">
        <v>50</v>
      </c>
      <c r="C1022" t="s">
        <v>335</v>
      </c>
      <c r="D1022" t="s">
        <v>967</v>
      </c>
      <c r="E1022" t="s">
        <v>968</v>
      </c>
      <c r="G1022">
        <f t="shared" si="15"/>
        <v>2038.9843920000001</v>
      </c>
      <c r="H1022">
        <v>621.49</v>
      </c>
      <c r="I1022">
        <v>0.64</v>
      </c>
      <c r="J1022">
        <v>0.22</v>
      </c>
      <c r="K1022">
        <v>0.14000000000000001</v>
      </c>
      <c r="M1022">
        <v>0</v>
      </c>
      <c r="N1022">
        <v>1.6E-2</v>
      </c>
      <c r="O1022">
        <v>0.01</v>
      </c>
      <c r="AA1022" t="s">
        <v>449</v>
      </c>
    </row>
    <row r="1023" spans="1:30" s="309" customFormat="1">
      <c r="A1023" s="13" t="s">
        <v>152</v>
      </c>
      <c r="B1023" s="13" t="s">
        <v>53</v>
      </c>
      <c r="C1023" s="309" t="s">
        <v>335</v>
      </c>
      <c r="D1023" s="309" t="s">
        <v>967</v>
      </c>
      <c r="E1023" s="309" t="s">
        <v>968</v>
      </c>
      <c r="G1023" s="309">
        <f t="shared" si="15"/>
        <v>2041.084104</v>
      </c>
      <c r="H1023" s="309">
        <v>622.13</v>
      </c>
      <c r="I1023" s="309">
        <v>0.57999999999999996</v>
      </c>
      <c r="J1023" s="309">
        <v>0.67</v>
      </c>
      <c r="K1023" s="309">
        <v>0.39</v>
      </c>
      <c r="M1023" s="309">
        <v>0</v>
      </c>
      <c r="N1023" s="309">
        <v>3.3000000000000002E-2</v>
      </c>
      <c r="O1023" s="309">
        <v>0.02</v>
      </c>
      <c r="AA1023" s="309" t="s">
        <v>439</v>
      </c>
      <c r="AB1023" s="309" t="s">
        <v>551</v>
      </c>
      <c r="AC1023" s="152" t="s">
        <v>552</v>
      </c>
      <c r="AD1023" s="248" t="s">
        <v>555</v>
      </c>
    </row>
    <row r="1024" spans="1:30">
      <c r="A1024" t="s">
        <v>152</v>
      </c>
      <c r="B1024" t="s">
        <v>53</v>
      </c>
      <c r="C1024" t="s">
        <v>352</v>
      </c>
      <c r="D1024" t="s">
        <v>967</v>
      </c>
      <c r="E1024" t="s">
        <v>968</v>
      </c>
      <c r="G1024">
        <f t="shared" si="15"/>
        <v>2042.9869680000002</v>
      </c>
      <c r="H1024">
        <v>622.71</v>
      </c>
      <c r="I1024">
        <v>0.46</v>
      </c>
      <c r="J1024">
        <v>0.92</v>
      </c>
      <c r="K1024">
        <v>0.42</v>
      </c>
      <c r="M1024">
        <v>0.71</v>
      </c>
      <c r="N1024">
        <v>1.2E-2</v>
      </c>
      <c r="O1024">
        <v>0.01</v>
      </c>
      <c r="AA1024" t="s">
        <v>454</v>
      </c>
    </row>
    <row r="1025" spans="1:29">
      <c r="A1025" t="s">
        <v>152</v>
      </c>
      <c r="B1025" t="s">
        <v>53</v>
      </c>
      <c r="C1025" t="s">
        <v>352</v>
      </c>
      <c r="D1025" t="s">
        <v>967</v>
      </c>
      <c r="E1025" t="s">
        <v>968</v>
      </c>
      <c r="G1025">
        <f t="shared" si="15"/>
        <v>2044.463328</v>
      </c>
      <c r="H1025">
        <v>623.16</v>
      </c>
      <c r="I1025">
        <v>0.46</v>
      </c>
      <c r="J1025">
        <v>0.13</v>
      </c>
      <c r="K1025">
        <v>0.06</v>
      </c>
      <c r="M1025">
        <v>0.04</v>
      </c>
      <c r="N1025">
        <v>2.9000000000000001E-2</v>
      </c>
      <c r="O1025">
        <v>0.01</v>
      </c>
      <c r="AA1025" t="s">
        <v>439</v>
      </c>
    </row>
    <row r="1026" spans="1:29">
      <c r="A1026" t="s">
        <v>152</v>
      </c>
      <c r="B1026" t="s">
        <v>53</v>
      </c>
      <c r="C1026" t="s">
        <v>352</v>
      </c>
      <c r="D1026" t="s">
        <v>967</v>
      </c>
      <c r="E1026" t="s">
        <v>968</v>
      </c>
      <c r="G1026">
        <f t="shared" si="15"/>
        <v>2045.9724960000001</v>
      </c>
      <c r="H1026">
        <v>623.62</v>
      </c>
      <c r="I1026">
        <v>0.18</v>
      </c>
      <c r="J1026">
        <v>0.37</v>
      </c>
      <c r="K1026">
        <v>7.0000000000000007E-2</v>
      </c>
      <c r="M1026">
        <v>0.09</v>
      </c>
      <c r="N1026">
        <v>5.8000000000000003E-2</v>
      </c>
      <c r="O1026">
        <v>0.01</v>
      </c>
      <c r="AA1026" t="s">
        <v>439</v>
      </c>
    </row>
    <row r="1027" spans="1:29">
      <c r="A1027" t="s">
        <v>152</v>
      </c>
      <c r="B1027" t="s">
        <v>53</v>
      </c>
      <c r="C1027" t="s">
        <v>352</v>
      </c>
      <c r="D1027" t="s">
        <v>967</v>
      </c>
      <c r="E1027" t="s">
        <v>968</v>
      </c>
      <c r="G1027">
        <f t="shared" ref="G1027:G1090" si="16">H1027*3.2808</f>
        <v>2046.56304</v>
      </c>
      <c r="H1027">
        <v>623.79999999999995</v>
      </c>
      <c r="I1027">
        <v>0.37</v>
      </c>
      <c r="J1027">
        <v>0.22</v>
      </c>
      <c r="K1027">
        <v>0.08</v>
      </c>
      <c r="M1027">
        <v>0.01</v>
      </c>
      <c r="N1027">
        <v>2.3E-2</v>
      </c>
      <c r="O1027">
        <v>0.01</v>
      </c>
      <c r="AA1027" t="s">
        <v>439</v>
      </c>
    </row>
    <row r="1028" spans="1:29">
      <c r="A1028" t="s">
        <v>152</v>
      </c>
      <c r="B1028" t="s">
        <v>53</v>
      </c>
      <c r="C1028" t="s">
        <v>352</v>
      </c>
      <c r="D1028" t="s">
        <v>967</v>
      </c>
      <c r="E1028" t="s">
        <v>968</v>
      </c>
      <c r="G1028">
        <f t="shared" si="16"/>
        <v>2047.776936</v>
      </c>
      <c r="H1028">
        <v>624.16999999999996</v>
      </c>
      <c r="I1028">
        <v>0.37</v>
      </c>
      <c r="J1028">
        <v>0.04</v>
      </c>
      <c r="K1028">
        <v>0.01</v>
      </c>
      <c r="M1028">
        <v>0.02</v>
      </c>
      <c r="N1028">
        <v>4.1000000000000002E-2</v>
      </c>
      <c r="O1028">
        <v>0.02</v>
      </c>
      <c r="AA1028" t="s">
        <v>439</v>
      </c>
    </row>
    <row r="1029" spans="1:29">
      <c r="A1029" t="s">
        <v>152</v>
      </c>
      <c r="B1029" t="s">
        <v>53</v>
      </c>
      <c r="C1029" t="s">
        <v>352</v>
      </c>
      <c r="D1029" t="s">
        <v>967</v>
      </c>
      <c r="E1029" t="s">
        <v>968</v>
      </c>
      <c r="G1029">
        <f t="shared" si="16"/>
        <v>2048.990832</v>
      </c>
      <c r="H1029">
        <v>624.54</v>
      </c>
      <c r="I1029">
        <v>0.24</v>
      </c>
      <c r="J1029">
        <v>2.1</v>
      </c>
      <c r="K1029">
        <v>0.5</v>
      </c>
      <c r="M1029">
        <v>0.02</v>
      </c>
      <c r="N1029">
        <v>4.9000000000000002E-2</v>
      </c>
      <c r="O1029">
        <v>0.01</v>
      </c>
      <c r="AA1029" t="s">
        <v>439</v>
      </c>
    </row>
    <row r="1030" spans="1:29">
      <c r="A1030" t="s">
        <v>152</v>
      </c>
      <c r="B1030" t="s">
        <v>53</v>
      </c>
      <c r="C1030" t="s">
        <v>352</v>
      </c>
      <c r="D1030" t="s">
        <v>967</v>
      </c>
      <c r="E1030" t="s">
        <v>968</v>
      </c>
      <c r="G1030">
        <f t="shared" si="16"/>
        <v>2049.7782240000001</v>
      </c>
      <c r="H1030">
        <v>624.78</v>
      </c>
      <c r="I1030">
        <v>0.37</v>
      </c>
      <c r="J1030">
        <v>1.4</v>
      </c>
      <c r="K1030">
        <v>0.52</v>
      </c>
      <c r="M1030">
        <v>0</v>
      </c>
      <c r="N1030">
        <v>1.2999999999999999E-2</v>
      </c>
      <c r="O1030">
        <v>0</v>
      </c>
      <c r="AA1030" t="s">
        <v>454</v>
      </c>
    </row>
    <row r="1031" spans="1:29">
      <c r="A1031" t="s">
        <v>152</v>
      </c>
      <c r="B1031" t="s">
        <v>53</v>
      </c>
      <c r="C1031" t="s">
        <v>352</v>
      </c>
      <c r="D1031" t="s">
        <v>967</v>
      </c>
      <c r="E1031" t="s">
        <v>968</v>
      </c>
      <c r="G1031">
        <f t="shared" si="16"/>
        <v>2050.959312</v>
      </c>
      <c r="H1031">
        <v>625.14</v>
      </c>
      <c r="I1031">
        <v>0.61</v>
      </c>
      <c r="J1031">
        <v>0.01</v>
      </c>
      <c r="K1031">
        <v>0.01</v>
      </c>
      <c r="M1031">
        <v>0</v>
      </c>
      <c r="N1031">
        <v>2.8000000000000001E-2</v>
      </c>
      <c r="O1031">
        <v>0.02</v>
      </c>
      <c r="AA1031" t="s">
        <v>439</v>
      </c>
    </row>
    <row r="1032" spans="1:29">
      <c r="A1032" t="s">
        <v>152</v>
      </c>
      <c r="B1032" t="s">
        <v>53</v>
      </c>
      <c r="C1032" t="s">
        <v>352</v>
      </c>
      <c r="D1032" t="s">
        <v>967</v>
      </c>
      <c r="E1032" t="s">
        <v>968</v>
      </c>
      <c r="G1032">
        <f t="shared" si="16"/>
        <v>2052.9605999999999</v>
      </c>
      <c r="H1032">
        <v>625.75</v>
      </c>
      <c r="I1032">
        <v>0.4</v>
      </c>
      <c r="J1032">
        <v>0.01</v>
      </c>
      <c r="K1032">
        <v>0</v>
      </c>
      <c r="M1032">
        <v>0</v>
      </c>
      <c r="N1032">
        <v>5.1999999999999998E-2</v>
      </c>
      <c r="O1032">
        <v>0.02</v>
      </c>
      <c r="AA1032" t="s">
        <v>439</v>
      </c>
    </row>
    <row r="1033" spans="1:29" s="57" customFormat="1">
      <c r="A1033" s="57" t="s">
        <v>152</v>
      </c>
      <c r="B1033" s="57" t="s">
        <v>53</v>
      </c>
      <c r="C1033" s="57" t="s">
        <v>352</v>
      </c>
      <c r="D1033" s="57" t="s">
        <v>967</v>
      </c>
      <c r="E1033" s="57" t="s">
        <v>968</v>
      </c>
      <c r="G1033" s="57">
        <f t="shared" si="16"/>
        <v>2054.2729199999999</v>
      </c>
      <c r="H1033" s="57">
        <v>626.15</v>
      </c>
      <c r="I1033" s="57">
        <v>0.57999999999999996</v>
      </c>
      <c r="J1033" s="57">
        <v>0.09</v>
      </c>
      <c r="K1033" s="57">
        <v>0.05</v>
      </c>
      <c r="M1033" s="57">
        <v>0.06</v>
      </c>
      <c r="N1033" s="57">
        <v>5.6000000000000001E-2</v>
      </c>
      <c r="O1033" s="57">
        <v>0.03</v>
      </c>
      <c r="AA1033" s="57" t="s">
        <v>439</v>
      </c>
      <c r="AB1033" s="57" t="s">
        <v>665</v>
      </c>
      <c r="AC1033" s="165" t="s">
        <v>666</v>
      </c>
    </row>
    <row r="1034" spans="1:29">
      <c r="A1034" t="s">
        <v>152</v>
      </c>
      <c r="B1034" t="s">
        <v>53</v>
      </c>
      <c r="C1034" t="s">
        <v>352</v>
      </c>
      <c r="D1034" t="s">
        <v>967</v>
      </c>
      <c r="E1034" t="s">
        <v>968</v>
      </c>
      <c r="G1034">
        <f t="shared" si="16"/>
        <v>2056.175784</v>
      </c>
      <c r="H1034">
        <v>626.73</v>
      </c>
      <c r="I1034">
        <v>0.4</v>
      </c>
      <c r="J1034">
        <v>0.23</v>
      </c>
      <c r="K1034">
        <v>0.09</v>
      </c>
      <c r="M1034">
        <v>0.13</v>
      </c>
      <c r="N1034">
        <v>5.8999999999999997E-2</v>
      </c>
      <c r="O1034">
        <v>0.02</v>
      </c>
      <c r="AA1034" t="s">
        <v>1265</v>
      </c>
    </row>
    <row r="1035" spans="1:29">
      <c r="A1035" t="s">
        <v>152</v>
      </c>
      <c r="B1035" t="s">
        <v>53</v>
      </c>
      <c r="C1035" t="s">
        <v>352</v>
      </c>
      <c r="D1035" t="s">
        <v>967</v>
      </c>
      <c r="E1035" t="s">
        <v>968</v>
      </c>
      <c r="G1035">
        <f t="shared" si="16"/>
        <v>2057.488104</v>
      </c>
      <c r="H1035">
        <v>627.13</v>
      </c>
      <c r="I1035">
        <v>0.34</v>
      </c>
      <c r="J1035">
        <v>0.09</v>
      </c>
      <c r="K1035">
        <v>0.03</v>
      </c>
      <c r="M1035">
        <v>0.06</v>
      </c>
      <c r="N1035">
        <v>5.1999999999999998E-2</v>
      </c>
      <c r="O1035">
        <v>0.02</v>
      </c>
      <c r="AA1035" t="s">
        <v>439</v>
      </c>
    </row>
    <row r="1036" spans="1:29">
      <c r="A1036" t="s">
        <v>152</v>
      </c>
      <c r="B1036" t="s">
        <v>53</v>
      </c>
      <c r="C1036" t="s">
        <v>352</v>
      </c>
      <c r="D1036" t="s">
        <v>967</v>
      </c>
      <c r="E1036" t="s">
        <v>968</v>
      </c>
      <c r="G1036">
        <f t="shared" si="16"/>
        <v>2058.570768</v>
      </c>
      <c r="H1036">
        <v>627.46</v>
      </c>
      <c r="I1036">
        <v>0.27</v>
      </c>
      <c r="J1036">
        <v>8.3000000000000007</v>
      </c>
      <c r="K1036">
        <v>2.2400000000000002</v>
      </c>
      <c r="M1036">
        <v>2</v>
      </c>
      <c r="N1036">
        <v>4.9000000000000002E-2</v>
      </c>
      <c r="O1036">
        <v>0.01</v>
      </c>
      <c r="AA1036" t="s">
        <v>1265</v>
      </c>
    </row>
    <row r="1037" spans="1:29">
      <c r="A1037" t="s">
        <v>152</v>
      </c>
      <c r="B1037" t="s">
        <v>53</v>
      </c>
      <c r="C1037" t="s">
        <v>352</v>
      </c>
      <c r="D1037" t="s">
        <v>967</v>
      </c>
      <c r="E1037" t="s">
        <v>968</v>
      </c>
      <c r="G1037">
        <f t="shared" si="16"/>
        <v>2059.489392</v>
      </c>
      <c r="H1037">
        <v>627.74</v>
      </c>
      <c r="I1037">
        <v>0.4</v>
      </c>
      <c r="J1037">
        <v>7.0000000000000007E-2</v>
      </c>
      <c r="K1037">
        <v>0.03</v>
      </c>
      <c r="M1037">
        <v>0.01</v>
      </c>
      <c r="N1037">
        <v>1.6E-2</v>
      </c>
      <c r="O1037">
        <v>0.01</v>
      </c>
      <c r="AA1037" t="s">
        <v>454</v>
      </c>
    </row>
    <row r="1038" spans="1:29">
      <c r="A1038" t="s">
        <v>152</v>
      </c>
      <c r="B1038" t="s">
        <v>53</v>
      </c>
      <c r="C1038" t="s">
        <v>352</v>
      </c>
      <c r="D1038" t="s">
        <v>967</v>
      </c>
      <c r="E1038" t="s">
        <v>968</v>
      </c>
      <c r="G1038">
        <f t="shared" si="16"/>
        <v>2060.768904</v>
      </c>
      <c r="H1038">
        <v>628.13</v>
      </c>
      <c r="I1038">
        <v>0.52</v>
      </c>
      <c r="J1038">
        <v>1.9</v>
      </c>
      <c r="K1038">
        <v>0.99</v>
      </c>
      <c r="M1038">
        <v>0.09</v>
      </c>
      <c r="N1038">
        <v>2.5999999999999999E-2</v>
      </c>
      <c r="O1038">
        <v>0.01</v>
      </c>
      <c r="AA1038" t="s">
        <v>439</v>
      </c>
    </row>
    <row r="1039" spans="1:29">
      <c r="A1039" s="13" t="s">
        <v>152</v>
      </c>
      <c r="B1039" s="13" t="s">
        <v>53</v>
      </c>
      <c r="C1039" t="s">
        <v>352</v>
      </c>
      <c r="D1039" t="s">
        <v>967</v>
      </c>
      <c r="E1039" t="s">
        <v>968</v>
      </c>
      <c r="G1039">
        <f t="shared" si="16"/>
        <v>2062.4749200000001</v>
      </c>
      <c r="H1039">
        <v>628.65</v>
      </c>
      <c r="I1039">
        <v>0.61</v>
      </c>
      <c r="J1039">
        <v>16</v>
      </c>
      <c r="K1039">
        <v>9.76</v>
      </c>
      <c r="M1039">
        <v>0.02</v>
      </c>
      <c r="N1039">
        <v>2.1999999999999999E-2</v>
      </c>
      <c r="O1039">
        <v>0.01</v>
      </c>
      <c r="AA1039" t="s">
        <v>454</v>
      </c>
    </row>
    <row r="1040" spans="1:29">
      <c r="A1040" t="s">
        <v>152</v>
      </c>
      <c r="B1040" t="s">
        <v>53</v>
      </c>
      <c r="C1040" t="s">
        <v>352</v>
      </c>
      <c r="D1040" t="s">
        <v>967</v>
      </c>
      <c r="E1040" t="s">
        <v>968</v>
      </c>
      <c r="G1040">
        <f t="shared" si="16"/>
        <v>2064.476208</v>
      </c>
      <c r="H1040">
        <v>629.26</v>
      </c>
      <c r="I1040">
        <v>0.61</v>
      </c>
      <c r="J1040">
        <v>0.01</v>
      </c>
      <c r="K1040">
        <v>0</v>
      </c>
      <c r="M1040">
        <v>0</v>
      </c>
      <c r="N1040">
        <v>1.7999999999999999E-2</v>
      </c>
      <c r="O1040">
        <v>0.01</v>
      </c>
      <c r="AA1040" t="s">
        <v>454</v>
      </c>
    </row>
    <row r="1041" spans="1:29" s="57" customFormat="1">
      <c r="A1041" s="57" t="s">
        <v>152</v>
      </c>
      <c r="B1041" s="57" t="s">
        <v>53</v>
      </c>
      <c r="C1041" s="57" t="s">
        <v>352</v>
      </c>
      <c r="D1041" s="57" t="s">
        <v>967</v>
      </c>
      <c r="E1041" s="57" t="s">
        <v>968</v>
      </c>
      <c r="G1041" s="57">
        <f t="shared" si="16"/>
        <v>2066.477496</v>
      </c>
      <c r="H1041" s="57">
        <v>629.87</v>
      </c>
      <c r="I1041" s="57">
        <v>0.37</v>
      </c>
      <c r="J1041" s="57">
        <v>0.05</v>
      </c>
      <c r="K1041" s="57">
        <v>0.02</v>
      </c>
      <c r="M1041" s="57">
        <v>0.04</v>
      </c>
      <c r="N1041" s="57">
        <v>2.1999999999999999E-2</v>
      </c>
      <c r="O1041" s="57">
        <v>0.01</v>
      </c>
      <c r="AA1041" s="57" t="s">
        <v>454</v>
      </c>
      <c r="AB1041" s="57" t="str">
        <f>Sampling_2022!W52</f>
        <v>SR-2022-001/K-18-2-5</v>
      </c>
      <c r="AC1041" s="167" t="s">
        <v>671</v>
      </c>
    </row>
    <row r="1042" spans="1:29">
      <c r="A1042" t="s">
        <v>152</v>
      </c>
      <c r="B1042" t="s">
        <v>53</v>
      </c>
      <c r="C1042" t="s">
        <v>352</v>
      </c>
      <c r="D1042" t="s">
        <v>967</v>
      </c>
      <c r="E1042" t="s">
        <v>968</v>
      </c>
      <c r="G1042">
        <f t="shared" si="16"/>
        <v>2067.6585840000002</v>
      </c>
      <c r="H1042">
        <v>630.23</v>
      </c>
      <c r="I1042">
        <v>0.76</v>
      </c>
      <c r="J1042">
        <v>0.01</v>
      </c>
      <c r="K1042">
        <v>0.01</v>
      </c>
      <c r="M1042">
        <v>0.01</v>
      </c>
      <c r="N1042">
        <v>8.0000000000000002E-3</v>
      </c>
      <c r="O1042">
        <v>0.01</v>
      </c>
      <c r="AA1042" t="s">
        <v>454</v>
      </c>
    </row>
    <row r="1043" spans="1:29">
      <c r="A1043" t="s">
        <v>152</v>
      </c>
      <c r="B1043" t="s">
        <v>53</v>
      </c>
      <c r="C1043" t="s">
        <v>352</v>
      </c>
      <c r="D1043" t="s">
        <v>967</v>
      </c>
      <c r="E1043" t="s">
        <v>968</v>
      </c>
      <c r="G1043">
        <f t="shared" si="16"/>
        <v>2070.1848</v>
      </c>
      <c r="H1043">
        <v>631</v>
      </c>
      <c r="I1043">
        <v>0.67</v>
      </c>
      <c r="J1043">
        <v>0.01</v>
      </c>
      <c r="K1043">
        <v>0.01</v>
      </c>
      <c r="M1043">
        <v>0.01</v>
      </c>
      <c r="N1043">
        <v>1.7000000000000001E-2</v>
      </c>
      <c r="O1043">
        <v>0.01</v>
      </c>
      <c r="AA1043" t="s">
        <v>454</v>
      </c>
    </row>
    <row r="1044" spans="1:29">
      <c r="A1044" t="s">
        <v>152</v>
      </c>
      <c r="B1044" t="s">
        <v>53</v>
      </c>
      <c r="C1044" t="s">
        <v>352</v>
      </c>
      <c r="D1044" t="s">
        <v>1141</v>
      </c>
      <c r="E1044" t="s">
        <v>1142</v>
      </c>
      <c r="G1044">
        <f t="shared" si="16"/>
        <v>2072.382936</v>
      </c>
      <c r="H1044">
        <v>631.66999999999996</v>
      </c>
      <c r="I1044">
        <v>0.18</v>
      </c>
      <c r="AA1044" t="s">
        <v>970</v>
      </c>
    </row>
    <row r="1045" spans="1:29">
      <c r="A1045" t="s">
        <v>152</v>
      </c>
      <c r="B1045" t="s">
        <v>53</v>
      </c>
      <c r="C1045" t="s">
        <v>447</v>
      </c>
      <c r="D1045" t="s">
        <v>967</v>
      </c>
      <c r="E1045" t="s">
        <v>968</v>
      </c>
      <c r="G1045">
        <f t="shared" si="16"/>
        <v>2073.9905279999998</v>
      </c>
      <c r="H1045">
        <v>632.16</v>
      </c>
      <c r="I1045">
        <v>0.46</v>
      </c>
      <c r="J1045">
        <v>0.09</v>
      </c>
      <c r="K1045">
        <v>0.04</v>
      </c>
      <c r="M1045">
        <v>0</v>
      </c>
      <c r="N1045">
        <v>8.9999999999999993E-3</v>
      </c>
      <c r="O1045">
        <v>0</v>
      </c>
      <c r="AA1045" t="s">
        <v>449</v>
      </c>
    </row>
    <row r="1046" spans="1:29">
      <c r="A1046" t="s">
        <v>152</v>
      </c>
      <c r="B1046" t="s">
        <v>53</v>
      </c>
      <c r="C1046" t="s">
        <v>447</v>
      </c>
      <c r="D1046" t="s">
        <v>967</v>
      </c>
      <c r="E1046" t="s">
        <v>968</v>
      </c>
      <c r="G1046">
        <f t="shared" si="16"/>
        <v>2075.4668879999999</v>
      </c>
      <c r="H1046">
        <v>632.61</v>
      </c>
      <c r="I1046">
        <v>0.46</v>
      </c>
      <c r="J1046">
        <v>0</v>
      </c>
      <c r="K1046">
        <v>0</v>
      </c>
      <c r="M1046">
        <v>0</v>
      </c>
      <c r="N1046">
        <v>2.1999999999999999E-2</v>
      </c>
      <c r="O1046">
        <v>0.01</v>
      </c>
      <c r="AA1046" t="s">
        <v>454</v>
      </c>
    </row>
    <row r="1047" spans="1:29">
      <c r="A1047" t="s">
        <v>152</v>
      </c>
      <c r="B1047" t="s">
        <v>53</v>
      </c>
      <c r="C1047" t="s">
        <v>447</v>
      </c>
      <c r="D1047" t="s">
        <v>967</v>
      </c>
      <c r="E1047" t="s">
        <v>968</v>
      </c>
      <c r="G1047">
        <f t="shared" si="16"/>
        <v>2076.9760560000004</v>
      </c>
      <c r="H1047">
        <v>633.07000000000005</v>
      </c>
      <c r="I1047">
        <v>0.61</v>
      </c>
      <c r="J1047">
        <v>0.09</v>
      </c>
      <c r="K1047">
        <v>0.05</v>
      </c>
      <c r="M1047">
        <v>0</v>
      </c>
      <c r="N1047">
        <v>1.7999999999999999E-2</v>
      </c>
      <c r="O1047">
        <v>0.01</v>
      </c>
      <c r="AA1047" t="s">
        <v>449</v>
      </c>
    </row>
    <row r="1048" spans="1:29">
      <c r="A1048" t="s">
        <v>152</v>
      </c>
      <c r="B1048" t="s">
        <v>53</v>
      </c>
      <c r="C1048" t="s">
        <v>447</v>
      </c>
      <c r="D1048" t="s">
        <v>967</v>
      </c>
      <c r="E1048" t="s">
        <v>968</v>
      </c>
      <c r="G1048">
        <f t="shared" si="16"/>
        <v>2078.9773439999999</v>
      </c>
      <c r="H1048">
        <v>633.67999999999995</v>
      </c>
      <c r="I1048">
        <v>0.91</v>
      </c>
      <c r="J1048">
        <v>0.02</v>
      </c>
      <c r="K1048">
        <v>0.02</v>
      </c>
      <c r="M1048">
        <v>0</v>
      </c>
      <c r="N1048">
        <v>1.2E-2</v>
      </c>
      <c r="O1048">
        <v>0.01</v>
      </c>
      <c r="AA1048" t="s">
        <v>449</v>
      </c>
    </row>
    <row r="1049" spans="1:29">
      <c r="A1049" t="s">
        <v>152</v>
      </c>
      <c r="B1049" t="s">
        <v>53</v>
      </c>
      <c r="C1049" t="s">
        <v>447</v>
      </c>
      <c r="D1049" t="s">
        <v>967</v>
      </c>
      <c r="E1049" t="s">
        <v>968</v>
      </c>
      <c r="G1049">
        <f t="shared" si="16"/>
        <v>2081.9628720000001</v>
      </c>
      <c r="H1049">
        <v>634.59</v>
      </c>
      <c r="I1049">
        <v>0.76</v>
      </c>
      <c r="J1049">
        <v>0</v>
      </c>
      <c r="K1049">
        <v>0</v>
      </c>
      <c r="M1049">
        <v>0</v>
      </c>
      <c r="N1049">
        <v>1.7000000000000001E-2</v>
      </c>
      <c r="O1049">
        <v>0.01</v>
      </c>
      <c r="AA1049" t="s">
        <v>449</v>
      </c>
    </row>
    <row r="1050" spans="1:29">
      <c r="A1050" t="s">
        <v>152</v>
      </c>
      <c r="B1050" t="s">
        <v>53</v>
      </c>
      <c r="C1050" t="s">
        <v>447</v>
      </c>
      <c r="D1050" t="s">
        <v>967</v>
      </c>
      <c r="E1050" t="s">
        <v>968</v>
      </c>
      <c r="G1050">
        <f t="shared" si="16"/>
        <v>2084.4890880000003</v>
      </c>
      <c r="H1050">
        <v>635.36</v>
      </c>
      <c r="I1050">
        <v>0.46</v>
      </c>
      <c r="J1050">
        <v>0.02</v>
      </c>
      <c r="K1050">
        <v>0.01</v>
      </c>
      <c r="M1050">
        <v>0</v>
      </c>
      <c r="N1050">
        <v>1.6E-2</v>
      </c>
      <c r="O1050">
        <v>0.01</v>
      </c>
      <c r="AA1050" t="s">
        <v>449</v>
      </c>
    </row>
    <row r="1051" spans="1:29">
      <c r="A1051" t="s">
        <v>152</v>
      </c>
      <c r="B1051" t="s">
        <v>53</v>
      </c>
      <c r="C1051" t="s">
        <v>447</v>
      </c>
      <c r="D1051" t="s">
        <v>967</v>
      </c>
      <c r="E1051" t="s">
        <v>968</v>
      </c>
      <c r="G1051">
        <f t="shared" si="16"/>
        <v>2085.9654479999999</v>
      </c>
      <c r="H1051">
        <v>635.80999999999995</v>
      </c>
      <c r="I1051">
        <v>0.61</v>
      </c>
      <c r="J1051">
        <v>0</v>
      </c>
      <c r="K1051">
        <v>0</v>
      </c>
      <c r="M1051">
        <v>0</v>
      </c>
      <c r="N1051">
        <v>8.9999999999999993E-3</v>
      </c>
      <c r="O1051">
        <v>0.01</v>
      </c>
      <c r="AA1051" t="s">
        <v>449</v>
      </c>
    </row>
    <row r="1052" spans="1:29">
      <c r="A1052" t="s">
        <v>152</v>
      </c>
      <c r="B1052" t="s">
        <v>53</v>
      </c>
      <c r="C1052" t="s">
        <v>447</v>
      </c>
      <c r="D1052" t="s">
        <v>967</v>
      </c>
      <c r="E1052" t="s">
        <v>968</v>
      </c>
      <c r="G1052">
        <f t="shared" si="16"/>
        <v>2087.9667359999999</v>
      </c>
      <c r="H1052">
        <v>636.41999999999996</v>
      </c>
      <c r="I1052">
        <v>0.61</v>
      </c>
      <c r="J1052">
        <v>0.01</v>
      </c>
      <c r="K1052">
        <v>0</v>
      </c>
      <c r="M1052">
        <v>0</v>
      </c>
      <c r="N1052">
        <v>1.9E-2</v>
      </c>
      <c r="O1052">
        <v>0.01</v>
      </c>
      <c r="AA1052" t="s">
        <v>449</v>
      </c>
    </row>
    <row r="1053" spans="1:29">
      <c r="A1053" t="s">
        <v>152</v>
      </c>
      <c r="B1053" t="s">
        <v>53</v>
      </c>
      <c r="C1053" t="s">
        <v>447</v>
      </c>
      <c r="D1053" t="s">
        <v>967</v>
      </c>
      <c r="E1053" t="s">
        <v>968</v>
      </c>
      <c r="G1053">
        <f t="shared" si="16"/>
        <v>2089.9680239999998</v>
      </c>
      <c r="H1053">
        <v>637.03</v>
      </c>
      <c r="I1053">
        <v>0.76</v>
      </c>
      <c r="J1053">
        <v>0</v>
      </c>
      <c r="K1053">
        <v>0</v>
      </c>
      <c r="M1053">
        <v>0</v>
      </c>
      <c r="N1053">
        <v>1.2999999999999999E-2</v>
      </c>
      <c r="O1053">
        <v>0.01</v>
      </c>
      <c r="AA1053" t="s">
        <v>449</v>
      </c>
    </row>
    <row r="1054" spans="1:29">
      <c r="A1054" t="s">
        <v>152</v>
      </c>
      <c r="B1054" t="s">
        <v>53</v>
      </c>
      <c r="C1054" t="s">
        <v>447</v>
      </c>
      <c r="D1054" t="s">
        <v>967</v>
      </c>
      <c r="E1054" t="s">
        <v>968</v>
      </c>
      <c r="G1054">
        <f t="shared" si="16"/>
        <v>2092.4614320000001</v>
      </c>
      <c r="H1054">
        <v>637.79</v>
      </c>
      <c r="I1054">
        <v>0.57999999999999996</v>
      </c>
      <c r="J1054">
        <v>0.06</v>
      </c>
      <c r="K1054">
        <v>0.03</v>
      </c>
      <c r="M1054">
        <v>0.05</v>
      </c>
      <c r="N1054">
        <v>8.9999999999999993E-3</v>
      </c>
      <c r="O1054">
        <v>0.01</v>
      </c>
      <c r="AA1054" t="s">
        <v>449</v>
      </c>
    </row>
    <row r="1055" spans="1:29">
      <c r="A1055" t="s">
        <v>152</v>
      </c>
      <c r="B1055" t="s">
        <v>53</v>
      </c>
      <c r="C1055" t="s">
        <v>447</v>
      </c>
      <c r="D1055" t="s">
        <v>967</v>
      </c>
      <c r="E1055" t="s">
        <v>968</v>
      </c>
      <c r="G1055">
        <f t="shared" si="16"/>
        <v>2094.3642960000002</v>
      </c>
      <c r="H1055">
        <v>638.37</v>
      </c>
      <c r="I1055">
        <v>0.24</v>
      </c>
      <c r="J1055">
        <v>0.02</v>
      </c>
      <c r="K1055">
        <v>0</v>
      </c>
      <c r="M1055">
        <v>0.01</v>
      </c>
      <c r="N1055">
        <v>3.2000000000000001E-2</v>
      </c>
      <c r="O1055">
        <v>0.01</v>
      </c>
      <c r="AA1055" t="s">
        <v>439</v>
      </c>
    </row>
    <row r="1056" spans="1:29">
      <c r="A1056" t="s">
        <v>152</v>
      </c>
      <c r="B1056" t="s">
        <v>53</v>
      </c>
      <c r="C1056" t="s">
        <v>447</v>
      </c>
      <c r="D1056" t="s">
        <v>967</v>
      </c>
      <c r="E1056" t="s">
        <v>968</v>
      </c>
      <c r="G1056">
        <f t="shared" si="16"/>
        <v>2095.1844960000003</v>
      </c>
      <c r="H1056">
        <v>638.62</v>
      </c>
      <c r="I1056">
        <v>0.24</v>
      </c>
      <c r="J1056">
        <v>13</v>
      </c>
      <c r="K1056">
        <v>3.12</v>
      </c>
      <c r="M1056">
        <v>0.56000000000000005</v>
      </c>
      <c r="N1056">
        <v>5.1999999999999998E-2</v>
      </c>
      <c r="O1056">
        <v>0.01</v>
      </c>
      <c r="AA1056" t="s">
        <v>439</v>
      </c>
    </row>
    <row r="1057" spans="1:29">
      <c r="A1057" t="s">
        <v>152</v>
      </c>
      <c r="B1057" t="s">
        <v>53</v>
      </c>
      <c r="C1057" t="s">
        <v>447</v>
      </c>
      <c r="D1057" t="s">
        <v>967</v>
      </c>
      <c r="E1057" t="s">
        <v>968</v>
      </c>
      <c r="G1057">
        <f t="shared" si="16"/>
        <v>2095.971888</v>
      </c>
      <c r="H1057">
        <v>638.86</v>
      </c>
      <c r="I1057">
        <v>0.3</v>
      </c>
      <c r="J1057">
        <v>0.09</v>
      </c>
      <c r="K1057">
        <v>0.03</v>
      </c>
      <c r="M1057">
        <v>0.04</v>
      </c>
      <c r="N1057">
        <v>2.7E-2</v>
      </c>
      <c r="O1057">
        <v>0.01</v>
      </c>
      <c r="AA1057" t="s">
        <v>439</v>
      </c>
    </row>
    <row r="1058" spans="1:29">
      <c r="A1058" t="s">
        <v>152</v>
      </c>
      <c r="B1058" t="s">
        <v>53</v>
      </c>
      <c r="C1058" t="s">
        <v>447</v>
      </c>
      <c r="D1058" t="s">
        <v>967</v>
      </c>
      <c r="E1058" t="s">
        <v>968</v>
      </c>
      <c r="G1058">
        <f t="shared" si="16"/>
        <v>2096.9889360000002</v>
      </c>
      <c r="H1058">
        <v>639.16999999999996</v>
      </c>
      <c r="I1058">
        <v>0.43</v>
      </c>
      <c r="J1058">
        <v>0.21</v>
      </c>
      <c r="K1058">
        <v>0.09</v>
      </c>
      <c r="M1058">
        <v>0.08</v>
      </c>
      <c r="N1058">
        <v>3.5000000000000003E-2</v>
      </c>
      <c r="O1058">
        <v>0.02</v>
      </c>
      <c r="AA1058" t="s">
        <v>439</v>
      </c>
    </row>
    <row r="1059" spans="1:29">
      <c r="A1059" t="s">
        <v>152</v>
      </c>
      <c r="B1059" t="s">
        <v>53</v>
      </c>
      <c r="C1059" t="s">
        <v>447</v>
      </c>
      <c r="D1059" t="s">
        <v>967</v>
      </c>
      <c r="E1059" t="s">
        <v>968</v>
      </c>
      <c r="G1059">
        <f t="shared" si="16"/>
        <v>2098.3668720000001</v>
      </c>
      <c r="H1059">
        <v>639.59</v>
      </c>
      <c r="I1059">
        <v>0.18</v>
      </c>
      <c r="J1059">
        <v>0.36</v>
      </c>
      <c r="K1059">
        <v>0.06</v>
      </c>
      <c r="M1059">
        <v>0.24</v>
      </c>
      <c r="N1059">
        <v>0.08</v>
      </c>
      <c r="O1059">
        <v>0.01</v>
      </c>
      <c r="AA1059" t="s">
        <v>439</v>
      </c>
    </row>
    <row r="1060" spans="1:29">
      <c r="A1060" t="s">
        <v>152</v>
      </c>
      <c r="B1060" t="s">
        <v>53</v>
      </c>
      <c r="C1060" t="s">
        <v>447</v>
      </c>
      <c r="D1060" t="s">
        <v>967</v>
      </c>
      <c r="E1060" t="s">
        <v>968</v>
      </c>
      <c r="G1060">
        <f t="shared" si="16"/>
        <v>2098.9902240000001</v>
      </c>
      <c r="H1060">
        <v>639.78</v>
      </c>
      <c r="I1060">
        <v>0.21</v>
      </c>
      <c r="J1060">
        <v>3.6</v>
      </c>
      <c r="K1060">
        <v>0.76</v>
      </c>
      <c r="M1060">
        <v>2.2000000000000002</v>
      </c>
      <c r="N1060">
        <v>7.6999999999999999E-2</v>
      </c>
      <c r="O1060">
        <v>0.02</v>
      </c>
      <c r="AA1060" t="s">
        <v>439</v>
      </c>
    </row>
    <row r="1061" spans="1:29">
      <c r="A1061" t="s">
        <v>152</v>
      </c>
      <c r="B1061" t="s">
        <v>53</v>
      </c>
      <c r="C1061" t="s">
        <v>447</v>
      </c>
      <c r="D1061" t="s">
        <v>967</v>
      </c>
      <c r="E1061" t="s">
        <v>968</v>
      </c>
      <c r="G1061">
        <f t="shared" si="16"/>
        <v>2099.6791920000001</v>
      </c>
      <c r="H1061">
        <v>639.99</v>
      </c>
      <c r="I1061">
        <v>0.15</v>
      </c>
      <c r="J1061">
        <v>8.9</v>
      </c>
      <c r="K1061">
        <v>1.33</v>
      </c>
      <c r="M1061">
        <v>7.9</v>
      </c>
      <c r="N1061">
        <v>9.9000000000000005E-2</v>
      </c>
      <c r="O1061">
        <v>0.01</v>
      </c>
      <c r="AA1061" t="s">
        <v>439</v>
      </c>
    </row>
    <row r="1062" spans="1:29">
      <c r="A1062" t="s">
        <v>152</v>
      </c>
      <c r="B1062" t="s">
        <v>53</v>
      </c>
      <c r="C1062" t="s">
        <v>447</v>
      </c>
      <c r="D1062" t="s">
        <v>967</v>
      </c>
      <c r="E1062" t="s">
        <v>968</v>
      </c>
      <c r="G1062">
        <f t="shared" si="16"/>
        <v>2100.1713119999999</v>
      </c>
      <c r="H1062">
        <v>640.14</v>
      </c>
      <c r="I1062">
        <v>1.01</v>
      </c>
      <c r="J1062">
        <v>0</v>
      </c>
      <c r="K1062">
        <v>0</v>
      </c>
      <c r="M1062">
        <v>0</v>
      </c>
      <c r="N1062">
        <v>5.0000000000000001E-3</v>
      </c>
      <c r="O1062">
        <v>0.01</v>
      </c>
      <c r="AA1062" t="s">
        <v>449</v>
      </c>
    </row>
    <row r="1063" spans="1:29">
      <c r="A1063" t="s">
        <v>152</v>
      </c>
      <c r="B1063" t="s">
        <v>53</v>
      </c>
      <c r="C1063" t="s">
        <v>447</v>
      </c>
      <c r="D1063" t="s">
        <v>1141</v>
      </c>
      <c r="E1063" t="s">
        <v>1142</v>
      </c>
      <c r="G1063">
        <f t="shared" si="16"/>
        <v>2103.4849199999999</v>
      </c>
      <c r="H1063">
        <v>641.15</v>
      </c>
      <c r="I1063">
        <v>0.15</v>
      </c>
      <c r="AA1063" t="s">
        <v>970</v>
      </c>
    </row>
    <row r="1064" spans="1:29">
      <c r="A1064" t="s">
        <v>155</v>
      </c>
      <c r="B1064" t="s">
        <v>50</v>
      </c>
      <c r="C1064" t="s">
        <v>335</v>
      </c>
      <c r="D1064" t="s">
        <v>967</v>
      </c>
      <c r="E1064" t="s">
        <v>968</v>
      </c>
      <c r="G1064">
        <f t="shared" si="16"/>
        <v>2146.9883279999999</v>
      </c>
      <c r="H1064">
        <v>654.41</v>
      </c>
      <c r="I1064">
        <v>0.3</v>
      </c>
      <c r="J1064">
        <v>1.4</v>
      </c>
      <c r="K1064">
        <v>0.42</v>
      </c>
      <c r="M1064">
        <v>0.37</v>
      </c>
      <c r="N1064">
        <v>8.2000000000000003E-2</v>
      </c>
      <c r="O1064">
        <v>0.02</v>
      </c>
      <c r="AA1064" t="s">
        <v>523</v>
      </c>
    </row>
    <row r="1065" spans="1:29">
      <c r="A1065" t="s">
        <v>155</v>
      </c>
      <c r="B1065" t="s">
        <v>50</v>
      </c>
      <c r="C1065" t="s">
        <v>335</v>
      </c>
      <c r="D1065" t="s">
        <v>967</v>
      </c>
      <c r="E1065" t="s">
        <v>968</v>
      </c>
      <c r="G1065">
        <f t="shared" si="16"/>
        <v>2147.9725680000001</v>
      </c>
      <c r="H1065">
        <v>654.71</v>
      </c>
      <c r="I1065">
        <v>0.61</v>
      </c>
      <c r="J1065">
        <v>0.79</v>
      </c>
      <c r="K1065">
        <v>0.48</v>
      </c>
      <c r="M1065">
        <v>0.63</v>
      </c>
      <c r="N1065">
        <v>6.2E-2</v>
      </c>
      <c r="O1065">
        <v>0.04</v>
      </c>
      <c r="AA1065" t="s">
        <v>523</v>
      </c>
    </row>
    <row r="1066" spans="1:29" s="57" customFormat="1">
      <c r="A1066" s="13" t="s">
        <v>155</v>
      </c>
      <c r="B1066" s="13" t="s">
        <v>50</v>
      </c>
      <c r="C1066" s="57" t="s">
        <v>335</v>
      </c>
      <c r="D1066" s="57" t="s">
        <v>967</v>
      </c>
      <c r="E1066" s="57" t="s">
        <v>968</v>
      </c>
      <c r="G1066" s="57">
        <f t="shared" si="16"/>
        <v>2149.9738560000001</v>
      </c>
      <c r="H1066" s="57">
        <v>655.32000000000005</v>
      </c>
      <c r="I1066" s="57">
        <v>0.61</v>
      </c>
      <c r="J1066" s="57">
        <v>0.17</v>
      </c>
      <c r="K1066" s="57">
        <v>0.1</v>
      </c>
      <c r="M1066" s="57">
        <v>0.05</v>
      </c>
      <c r="N1066" s="57">
        <v>4.4999999999999998E-2</v>
      </c>
      <c r="O1066" s="57">
        <v>0.03</v>
      </c>
      <c r="AA1066" s="57" t="s">
        <v>558</v>
      </c>
      <c r="AB1066" s="57" t="str">
        <f>Sampling_2022!W34</f>
        <v>SR-2022-001/C-27-1-1</v>
      </c>
      <c r="AC1066" s="149" t="s">
        <v>561</v>
      </c>
    </row>
    <row r="1067" spans="1:29" s="57" customFormat="1">
      <c r="A1067" s="13" t="s">
        <v>155</v>
      </c>
      <c r="B1067" s="13" t="s">
        <v>50</v>
      </c>
      <c r="C1067" s="57" t="s">
        <v>335</v>
      </c>
      <c r="D1067" s="57" t="s">
        <v>967</v>
      </c>
      <c r="E1067" s="57" t="s">
        <v>968</v>
      </c>
      <c r="G1067" s="57">
        <f t="shared" si="16"/>
        <v>2151.975144</v>
      </c>
      <c r="H1067" s="57">
        <v>655.93</v>
      </c>
      <c r="I1067" s="57">
        <v>0.61</v>
      </c>
      <c r="J1067" s="57">
        <v>3</v>
      </c>
      <c r="K1067" s="57">
        <v>1.83</v>
      </c>
      <c r="M1067" s="57">
        <v>0.52</v>
      </c>
      <c r="N1067" s="57">
        <v>7.1999999999999995E-2</v>
      </c>
      <c r="O1067" s="57">
        <v>0.04</v>
      </c>
      <c r="AA1067" s="57" t="s">
        <v>523</v>
      </c>
      <c r="AB1067" s="57" t="s">
        <v>565</v>
      </c>
      <c r="AC1067" s="151" t="s">
        <v>566</v>
      </c>
    </row>
    <row r="1068" spans="1:29">
      <c r="A1068" t="s">
        <v>155</v>
      </c>
      <c r="B1068" t="s">
        <v>50</v>
      </c>
      <c r="C1068" t="s">
        <v>335</v>
      </c>
      <c r="D1068" t="s">
        <v>967</v>
      </c>
      <c r="E1068" t="s">
        <v>968</v>
      </c>
      <c r="G1068">
        <f t="shared" si="16"/>
        <v>2153.9764319999999</v>
      </c>
      <c r="H1068">
        <v>656.54</v>
      </c>
      <c r="I1068">
        <v>0.61</v>
      </c>
      <c r="J1068">
        <v>3</v>
      </c>
      <c r="K1068">
        <v>1.83</v>
      </c>
      <c r="M1068">
        <v>0.26</v>
      </c>
      <c r="N1068">
        <v>5.8999999999999997E-2</v>
      </c>
      <c r="O1068">
        <v>0.04</v>
      </c>
      <c r="AA1068" t="s">
        <v>558</v>
      </c>
    </row>
    <row r="1069" spans="1:29">
      <c r="A1069" t="s">
        <v>155</v>
      </c>
      <c r="B1069" t="s">
        <v>50</v>
      </c>
      <c r="C1069" t="s">
        <v>352</v>
      </c>
      <c r="D1069" t="s">
        <v>967</v>
      </c>
      <c r="E1069" t="s">
        <v>968</v>
      </c>
      <c r="G1069">
        <f t="shared" si="16"/>
        <v>2155.9777199999999</v>
      </c>
      <c r="H1069">
        <v>657.15</v>
      </c>
      <c r="I1069">
        <v>0.61</v>
      </c>
      <c r="J1069">
        <v>0.48</v>
      </c>
      <c r="K1069">
        <v>0.28999999999999998</v>
      </c>
      <c r="M1069">
        <v>0.17</v>
      </c>
      <c r="N1069">
        <v>4.2999999999999997E-2</v>
      </c>
      <c r="O1069">
        <v>0.03</v>
      </c>
      <c r="AA1069" t="s">
        <v>1266</v>
      </c>
    </row>
    <row r="1070" spans="1:29">
      <c r="A1070" t="s">
        <v>155</v>
      </c>
      <c r="B1070" t="s">
        <v>50</v>
      </c>
      <c r="C1070" t="s">
        <v>352</v>
      </c>
      <c r="D1070" t="s">
        <v>967</v>
      </c>
      <c r="E1070" t="s">
        <v>968</v>
      </c>
      <c r="G1070">
        <f t="shared" si="16"/>
        <v>2157.9790080000002</v>
      </c>
      <c r="H1070">
        <v>657.76</v>
      </c>
      <c r="I1070">
        <v>0.61</v>
      </c>
      <c r="J1070">
        <v>1.5</v>
      </c>
      <c r="K1070">
        <v>0.92</v>
      </c>
      <c r="M1070">
        <v>0.85</v>
      </c>
      <c r="N1070">
        <v>5.2999999999999999E-2</v>
      </c>
      <c r="O1070">
        <v>0.03</v>
      </c>
      <c r="AA1070" t="s">
        <v>558</v>
      </c>
    </row>
    <row r="1071" spans="1:29">
      <c r="A1071" t="s">
        <v>155</v>
      </c>
      <c r="B1071" t="s">
        <v>50</v>
      </c>
      <c r="C1071" t="s">
        <v>352</v>
      </c>
      <c r="D1071" t="s">
        <v>967</v>
      </c>
      <c r="E1071" t="s">
        <v>968</v>
      </c>
      <c r="G1071">
        <f t="shared" si="16"/>
        <v>2159.9802960000002</v>
      </c>
      <c r="H1071">
        <v>658.37</v>
      </c>
      <c r="I1071">
        <v>0.61</v>
      </c>
      <c r="J1071">
        <v>0.53</v>
      </c>
      <c r="K1071">
        <v>0.32</v>
      </c>
      <c r="M1071">
        <v>0.43</v>
      </c>
      <c r="N1071">
        <v>0.05</v>
      </c>
      <c r="O1071">
        <v>0.03</v>
      </c>
      <c r="AA1071" t="s">
        <v>558</v>
      </c>
    </row>
    <row r="1072" spans="1:29">
      <c r="A1072" t="s">
        <v>155</v>
      </c>
      <c r="B1072" t="s">
        <v>53</v>
      </c>
      <c r="C1072" t="s">
        <v>352</v>
      </c>
      <c r="D1072" t="s">
        <v>967</v>
      </c>
      <c r="E1072" t="s">
        <v>968</v>
      </c>
      <c r="G1072">
        <f t="shared" si="16"/>
        <v>2161.9815840000001</v>
      </c>
      <c r="H1072">
        <v>658.98</v>
      </c>
      <c r="I1072">
        <v>0.61</v>
      </c>
      <c r="J1072">
        <v>1.1000000000000001</v>
      </c>
      <c r="K1072">
        <v>0.67</v>
      </c>
      <c r="M1072">
        <v>1.4</v>
      </c>
      <c r="N1072">
        <v>4.3999999999999997E-2</v>
      </c>
      <c r="O1072">
        <v>0.03</v>
      </c>
      <c r="AA1072" t="s">
        <v>558</v>
      </c>
    </row>
    <row r="1073" spans="1:29">
      <c r="A1073" t="s">
        <v>155</v>
      </c>
      <c r="B1073" t="s">
        <v>53</v>
      </c>
      <c r="C1073" t="s">
        <v>352</v>
      </c>
      <c r="D1073" t="s">
        <v>967</v>
      </c>
      <c r="E1073" t="s">
        <v>968</v>
      </c>
      <c r="G1073">
        <f t="shared" si="16"/>
        <v>2163.982872</v>
      </c>
      <c r="H1073">
        <v>659.59</v>
      </c>
      <c r="I1073">
        <v>0.61</v>
      </c>
      <c r="J1073">
        <v>0.52</v>
      </c>
      <c r="K1073">
        <v>0.32</v>
      </c>
      <c r="M1073">
        <v>0.01</v>
      </c>
      <c r="N1073">
        <v>1.9E-2</v>
      </c>
      <c r="O1073">
        <v>0.01</v>
      </c>
      <c r="AA1073" t="s">
        <v>1243</v>
      </c>
    </row>
    <row r="1074" spans="1:29">
      <c r="A1074" s="13" t="s">
        <v>155</v>
      </c>
      <c r="B1074" s="13" t="s">
        <v>53</v>
      </c>
      <c r="C1074" t="s">
        <v>352</v>
      </c>
      <c r="D1074" t="s">
        <v>967</v>
      </c>
      <c r="E1074" t="s">
        <v>968</v>
      </c>
      <c r="G1074">
        <f t="shared" si="16"/>
        <v>2165.9841600000004</v>
      </c>
      <c r="H1074">
        <v>660.2</v>
      </c>
      <c r="I1074">
        <v>0.61</v>
      </c>
      <c r="J1074">
        <v>7.0000000000000007E-2</v>
      </c>
      <c r="K1074">
        <v>0.04</v>
      </c>
      <c r="M1074">
        <v>0.02</v>
      </c>
      <c r="N1074">
        <v>3.1E-2</v>
      </c>
      <c r="O1074">
        <v>0.02</v>
      </c>
      <c r="AA1074" t="s">
        <v>558</v>
      </c>
    </row>
    <row r="1075" spans="1:29">
      <c r="A1075" t="s">
        <v>155</v>
      </c>
      <c r="B1075" t="s">
        <v>53</v>
      </c>
      <c r="C1075" t="s">
        <v>352</v>
      </c>
      <c r="D1075" t="s">
        <v>967</v>
      </c>
      <c r="E1075" t="s">
        <v>968</v>
      </c>
      <c r="G1075">
        <f t="shared" si="16"/>
        <v>2167.9854479999999</v>
      </c>
      <c r="H1075">
        <v>660.81</v>
      </c>
      <c r="I1075">
        <v>0.61</v>
      </c>
      <c r="J1075">
        <v>2.2000000000000002</v>
      </c>
      <c r="K1075">
        <v>1.34</v>
      </c>
      <c r="M1075">
        <v>0.72</v>
      </c>
      <c r="N1075">
        <v>6.8000000000000005E-2</v>
      </c>
      <c r="O1075">
        <v>0.04</v>
      </c>
      <c r="AA1075" t="s">
        <v>523</v>
      </c>
    </row>
    <row r="1076" spans="1:29" s="57" customFormat="1">
      <c r="A1076" s="57" t="s">
        <v>155</v>
      </c>
      <c r="B1076" s="57" t="s">
        <v>53</v>
      </c>
      <c r="C1076" s="57" t="s">
        <v>352</v>
      </c>
      <c r="D1076" s="57" t="s">
        <v>967</v>
      </c>
      <c r="E1076" s="57" t="s">
        <v>968</v>
      </c>
      <c r="G1076" s="57">
        <f t="shared" si="16"/>
        <v>2169.9867359999998</v>
      </c>
      <c r="H1076" s="57">
        <v>661.42</v>
      </c>
      <c r="I1076" s="57">
        <v>0.61</v>
      </c>
      <c r="J1076" s="57">
        <v>1.1000000000000001</v>
      </c>
      <c r="K1076" s="57">
        <v>0.67</v>
      </c>
      <c r="M1076" s="57">
        <v>0.06</v>
      </c>
      <c r="N1076" s="57">
        <v>5.6000000000000001E-2</v>
      </c>
      <c r="O1076" s="57">
        <v>0.03</v>
      </c>
      <c r="AA1076" s="57" t="s">
        <v>558</v>
      </c>
      <c r="AB1076" s="57" t="str">
        <f>Sampling_2022!W53</f>
        <v>SR-2022-001/C-27-2-5</v>
      </c>
      <c r="AC1076" s="165" t="s">
        <v>676</v>
      </c>
    </row>
    <row r="1077" spans="1:29">
      <c r="A1077" t="s">
        <v>155</v>
      </c>
      <c r="B1077" t="s">
        <v>53</v>
      </c>
      <c r="C1077" t="s">
        <v>352</v>
      </c>
      <c r="D1077" t="s">
        <v>967</v>
      </c>
      <c r="E1077" t="s">
        <v>968</v>
      </c>
      <c r="G1077">
        <f t="shared" si="16"/>
        <v>2171.9880240000002</v>
      </c>
      <c r="H1077">
        <v>662.03</v>
      </c>
      <c r="I1077">
        <v>0.61</v>
      </c>
      <c r="J1077">
        <v>0.17</v>
      </c>
      <c r="K1077">
        <v>0.1</v>
      </c>
      <c r="M1077">
        <v>7.0000000000000007E-2</v>
      </c>
      <c r="N1077">
        <v>4.2000000000000003E-2</v>
      </c>
      <c r="O1077">
        <v>0.03</v>
      </c>
      <c r="AA1077" t="s">
        <v>454</v>
      </c>
    </row>
    <row r="1078" spans="1:29">
      <c r="A1078" t="s">
        <v>155</v>
      </c>
      <c r="B1078" t="s">
        <v>53</v>
      </c>
      <c r="C1078" t="s">
        <v>352</v>
      </c>
      <c r="D1078" t="s">
        <v>967</v>
      </c>
      <c r="E1078" t="s">
        <v>968</v>
      </c>
      <c r="G1078">
        <f t="shared" si="16"/>
        <v>2173.9893120000002</v>
      </c>
      <c r="H1078">
        <v>662.64</v>
      </c>
      <c r="I1078">
        <v>0.61</v>
      </c>
      <c r="J1078">
        <v>0.13</v>
      </c>
      <c r="K1078">
        <v>0.08</v>
      </c>
      <c r="M1078">
        <v>7.0000000000000007E-2</v>
      </c>
      <c r="N1078">
        <v>2.5999999999999999E-2</v>
      </c>
      <c r="O1078">
        <v>0.02</v>
      </c>
      <c r="AA1078" t="s">
        <v>454</v>
      </c>
    </row>
    <row r="1079" spans="1:29">
      <c r="A1079" t="s">
        <v>155</v>
      </c>
      <c r="B1079" t="s">
        <v>53</v>
      </c>
      <c r="C1079" t="s">
        <v>352</v>
      </c>
      <c r="D1079" t="s">
        <v>967</v>
      </c>
      <c r="E1079" t="s">
        <v>968</v>
      </c>
      <c r="G1079">
        <f t="shared" si="16"/>
        <v>2175.9577920000002</v>
      </c>
      <c r="H1079">
        <v>663.24</v>
      </c>
      <c r="I1079">
        <v>0.61</v>
      </c>
      <c r="J1079">
        <v>0.06</v>
      </c>
      <c r="K1079">
        <v>0.04</v>
      </c>
      <c r="M1079">
        <v>0.06</v>
      </c>
      <c r="N1079">
        <v>3.7999999999999999E-2</v>
      </c>
      <c r="O1079">
        <v>0.02</v>
      </c>
      <c r="AA1079" t="s">
        <v>454</v>
      </c>
    </row>
    <row r="1080" spans="1:29">
      <c r="A1080" t="s">
        <v>155</v>
      </c>
      <c r="B1080" t="s">
        <v>53</v>
      </c>
      <c r="C1080" t="s">
        <v>352</v>
      </c>
      <c r="D1080" t="s">
        <v>967</v>
      </c>
      <c r="E1080" t="s">
        <v>968</v>
      </c>
      <c r="G1080">
        <f t="shared" si="16"/>
        <v>2177.9590800000001</v>
      </c>
      <c r="H1080">
        <v>663.85</v>
      </c>
      <c r="I1080">
        <v>0.61</v>
      </c>
      <c r="J1080">
        <v>0.05</v>
      </c>
      <c r="K1080">
        <v>0.03</v>
      </c>
      <c r="M1080">
        <v>0.02</v>
      </c>
      <c r="N1080">
        <v>0.01</v>
      </c>
      <c r="O1080">
        <v>0.01</v>
      </c>
      <c r="AA1080" t="s">
        <v>1267</v>
      </c>
    </row>
    <row r="1081" spans="1:29">
      <c r="A1081" t="s">
        <v>155</v>
      </c>
      <c r="B1081" t="s">
        <v>53</v>
      </c>
      <c r="C1081" t="s">
        <v>352</v>
      </c>
      <c r="D1081" t="s">
        <v>967</v>
      </c>
      <c r="E1081" t="s">
        <v>968</v>
      </c>
      <c r="G1081">
        <f t="shared" si="16"/>
        <v>2179.960368</v>
      </c>
      <c r="H1081">
        <v>664.46</v>
      </c>
      <c r="I1081">
        <v>0.61</v>
      </c>
      <c r="J1081">
        <v>1.2</v>
      </c>
      <c r="K1081">
        <v>0.73</v>
      </c>
      <c r="M1081">
        <v>0.11</v>
      </c>
      <c r="N1081">
        <v>4.8000000000000001E-2</v>
      </c>
      <c r="O1081">
        <v>0.03</v>
      </c>
      <c r="AA1081" t="s">
        <v>439</v>
      </c>
    </row>
    <row r="1082" spans="1:29">
      <c r="A1082" t="s">
        <v>155</v>
      </c>
      <c r="B1082" t="s">
        <v>53</v>
      </c>
      <c r="C1082" t="s">
        <v>352</v>
      </c>
      <c r="D1082" t="s">
        <v>967</v>
      </c>
      <c r="E1082" t="s">
        <v>968</v>
      </c>
      <c r="G1082">
        <f t="shared" si="16"/>
        <v>2181.9616560000004</v>
      </c>
      <c r="H1082">
        <v>665.07</v>
      </c>
      <c r="I1082">
        <v>0.61</v>
      </c>
      <c r="J1082">
        <v>2.2000000000000002</v>
      </c>
      <c r="K1082">
        <v>1.34</v>
      </c>
      <c r="M1082">
        <v>0.05</v>
      </c>
      <c r="N1082">
        <v>0.05</v>
      </c>
      <c r="O1082">
        <v>0.03</v>
      </c>
      <c r="AA1082" t="s">
        <v>439</v>
      </c>
    </row>
    <row r="1083" spans="1:29">
      <c r="A1083" t="s">
        <v>155</v>
      </c>
      <c r="B1083" t="s">
        <v>53</v>
      </c>
      <c r="C1083" t="s">
        <v>352</v>
      </c>
      <c r="D1083" t="s">
        <v>967</v>
      </c>
      <c r="E1083" t="s">
        <v>968</v>
      </c>
      <c r="G1083">
        <f t="shared" si="16"/>
        <v>2183.9629439999999</v>
      </c>
      <c r="H1083">
        <v>665.68</v>
      </c>
      <c r="I1083">
        <v>0.61</v>
      </c>
      <c r="J1083">
        <v>11</v>
      </c>
      <c r="K1083">
        <v>6.71</v>
      </c>
      <c r="M1083">
        <v>0.63</v>
      </c>
      <c r="N1083">
        <v>3.4000000000000002E-2</v>
      </c>
      <c r="O1083">
        <v>0.02</v>
      </c>
      <c r="AA1083" t="s">
        <v>1245</v>
      </c>
    </row>
    <row r="1084" spans="1:29">
      <c r="A1084" t="s">
        <v>155</v>
      </c>
      <c r="B1084" t="s">
        <v>53</v>
      </c>
      <c r="C1084" t="s">
        <v>352</v>
      </c>
      <c r="D1084" t="s">
        <v>967</v>
      </c>
      <c r="E1084" t="s">
        <v>968</v>
      </c>
      <c r="G1084">
        <f t="shared" si="16"/>
        <v>2185.9642319999998</v>
      </c>
      <c r="H1084">
        <v>666.29</v>
      </c>
      <c r="I1084">
        <v>0.61</v>
      </c>
      <c r="J1084">
        <v>0.06</v>
      </c>
      <c r="K1084">
        <v>0.04</v>
      </c>
      <c r="M1084">
        <v>0.02</v>
      </c>
      <c r="N1084">
        <v>1.6E-2</v>
      </c>
      <c r="O1084">
        <v>0.01</v>
      </c>
      <c r="AA1084" t="s">
        <v>1243</v>
      </c>
    </row>
    <row r="1085" spans="1:29">
      <c r="A1085" t="s">
        <v>155</v>
      </c>
      <c r="B1085" t="s">
        <v>53</v>
      </c>
      <c r="C1085" t="s">
        <v>352</v>
      </c>
      <c r="D1085" t="s">
        <v>967</v>
      </c>
      <c r="E1085" t="s">
        <v>968</v>
      </c>
      <c r="G1085">
        <f t="shared" si="16"/>
        <v>2187.9655200000002</v>
      </c>
      <c r="H1085">
        <v>666.9</v>
      </c>
      <c r="I1085">
        <v>0.61</v>
      </c>
      <c r="J1085">
        <v>2.9</v>
      </c>
      <c r="K1085">
        <v>1.77</v>
      </c>
      <c r="M1085">
        <v>0.01</v>
      </c>
      <c r="N1085">
        <v>6.0000000000000001E-3</v>
      </c>
      <c r="O1085">
        <v>0</v>
      </c>
      <c r="AA1085" t="s">
        <v>454</v>
      </c>
    </row>
    <row r="1086" spans="1:29" s="57" customFormat="1">
      <c r="A1086" s="13" t="s">
        <v>155</v>
      </c>
      <c r="B1086" s="13" t="s">
        <v>53</v>
      </c>
      <c r="C1086" s="57" t="s">
        <v>352</v>
      </c>
      <c r="D1086" s="57" t="s">
        <v>967</v>
      </c>
      <c r="E1086" s="57" t="s">
        <v>968</v>
      </c>
      <c r="G1086" s="57">
        <f t="shared" si="16"/>
        <v>2189.9668080000001</v>
      </c>
      <c r="H1086" s="57">
        <v>667.51</v>
      </c>
      <c r="I1086" s="57">
        <v>0.61</v>
      </c>
      <c r="J1086" s="57">
        <v>4</v>
      </c>
      <c r="K1086" s="57">
        <v>2.44</v>
      </c>
      <c r="M1086" s="57">
        <v>0.32</v>
      </c>
      <c r="N1086" s="57">
        <v>5.2999999999999999E-2</v>
      </c>
      <c r="O1086" s="57">
        <v>0.03</v>
      </c>
      <c r="AA1086" s="57" t="s">
        <v>558</v>
      </c>
      <c r="AB1086" s="57" t="str">
        <f>Sampling_2022!W54</f>
        <v>SR-2022-001/C-27-2-10</v>
      </c>
      <c r="AC1086" s="167" t="s">
        <v>680</v>
      </c>
    </row>
    <row r="1087" spans="1:29">
      <c r="A1087" t="s">
        <v>155</v>
      </c>
      <c r="B1087" t="s">
        <v>59</v>
      </c>
      <c r="C1087" t="s">
        <v>352</v>
      </c>
      <c r="D1087" t="s">
        <v>967</v>
      </c>
      <c r="E1087" t="s">
        <v>968</v>
      </c>
      <c r="G1087">
        <f t="shared" si="16"/>
        <v>2191.9680960000001</v>
      </c>
      <c r="H1087">
        <v>668.12</v>
      </c>
      <c r="I1087">
        <v>0.61</v>
      </c>
      <c r="J1087">
        <v>0.05</v>
      </c>
      <c r="K1087">
        <v>0.03</v>
      </c>
      <c r="M1087">
        <v>0.02</v>
      </c>
      <c r="N1087">
        <v>1.2E-2</v>
      </c>
      <c r="O1087">
        <v>0.01</v>
      </c>
      <c r="AA1087" t="s">
        <v>1248</v>
      </c>
    </row>
    <row r="1088" spans="1:29">
      <c r="A1088" t="s">
        <v>155</v>
      </c>
      <c r="B1088" t="s">
        <v>59</v>
      </c>
      <c r="C1088" t="s">
        <v>447</v>
      </c>
      <c r="D1088" t="s">
        <v>967</v>
      </c>
      <c r="E1088" t="s">
        <v>968</v>
      </c>
      <c r="G1088">
        <f t="shared" si="16"/>
        <v>2193.969384</v>
      </c>
      <c r="H1088">
        <v>668.73</v>
      </c>
      <c r="I1088">
        <v>0.61</v>
      </c>
      <c r="J1088">
        <v>0.05</v>
      </c>
      <c r="K1088">
        <v>0.03</v>
      </c>
      <c r="M1088">
        <v>0.02</v>
      </c>
      <c r="N1088">
        <v>7.0000000000000001E-3</v>
      </c>
      <c r="O1088">
        <v>0</v>
      </c>
      <c r="AA1088" t="s">
        <v>449</v>
      </c>
    </row>
    <row r="1089" spans="1:27">
      <c r="A1089" t="s">
        <v>155</v>
      </c>
      <c r="B1089" t="s">
        <v>59</v>
      </c>
      <c r="C1089" t="s">
        <v>447</v>
      </c>
      <c r="D1089" t="s">
        <v>967</v>
      </c>
      <c r="E1089" t="s">
        <v>968</v>
      </c>
      <c r="G1089">
        <f t="shared" si="16"/>
        <v>2195.9706720000004</v>
      </c>
      <c r="H1089">
        <v>669.34</v>
      </c>
      <c r="I1089">
        <v>0.61</v>
      </c>
      <c r="J1089">
        <v>0</v>
      </c>
      <c r="K1089">
        <v>0</v>
      </c>
      <c r="M1089">
        <v>0</v>
      </c>
      <c r="N1089">
        <v>5.0000000000000001E-3</v>
      </c>
      <c r="O1089">
        <v>0</v>
      </c>
      <c r="AA1089" t="s">
        <v>449</v>
      </c>
    </row>
    <row r="1090" spans="1:27">
      <c r="A1090" t="s">
        <v>158</v>
      </c>
      <c r="B1090" t="s">
        <v>53</v>
      </c>
      <c r="C1090" t="s">
        <v>352</v>
      </c>
      <c r="D1090" t="s">
        <v>1141</v>
      </c>
      <c r="E1090" t="s">
        <v>1142</v>
      </c>
      <c r="G1090">
        <f t="shared" si="16"/>
        <v>2411.9785440000001</v>
      </c>
      <c r="H1090">
        <v>735.18</v>
      </c>
      <c r="I1090">
        <v>7.07</v>
      </c>
      <c r="AA1090" t="s">
        <v>970</v>
      </c>
    </row>
    <row r="1091" spans="1:27">
      <c r="A1091" t="s">
        <v>158</v>
      </c>
      <c r="B1091" t="s">
        <v>53</v>
      </c>
      <c r="C1091" t="s">
        <v>352</v>
      </c>
      <c r="D1091" t="s">
        <v>1160</v>
      </c>
      <c r="E1091" t="s">
        <v>1161</v>
      </c>
      <c r="G1091">
        <f t="shared" ref="G1091:G1154" si="17">H1091*3.2808</f>
        <v>2435.1738</v>
      </c>
      <c r="H1091">
        <v>742.25</v>
      </c>
      <c r="I1091">
        <v>0.55000000000000004</v>
      </c>
      <c r="AA1091" t="s">
        <v>800</v>
      </c>
    </row>
    <row r="1092" spans="1:27">
      <c r="A1092" t="s">
        <v>158</v>
      </c>
      <c r="B1092" t="s">
        <v>53</v>
      </c>
      <c r="C1092" t="s">
        <v>352</v>
      </c>
      <c r="D1092" t="s">
        <v>967</v>
      </c>
      <c r="E1092" t="s">
        <v>968</v>
      </c>
      <c r="G1092">
        <f t="shared" si="17"/>
        <v>2436.9782399999999</v>
      </c>
      <c r="H1092">
        <v>742.8</v>
      </c>
      <c r="I1092">
        <v>0.18</v>
      </c>
      <c r="J1092">
        <v>0.03</v>
      </c>
      <c r="K1092">
        <v>0.01</v>
      </c>
      <c r="L1092">
        <v>0.02</v>
      </c>
      <c r="M1092">
        <v>0.04</v>
      </c>
      <c r="N1092">
        <v>1.9E-2</v>
      </c>
      <c r="O1092">
        <v>0</v>
      </c>
      <c r="AA1092" t="s">
        <v>454</v>
      </c>
    </row>
    <row r="1093" spans="1:27">
      <c r="A1093" t="s">
        <v>158</v>
      </c>
      <c r="B1093" t="s">
        <v>53</v>
      </c>
      <c r="C1093" t="s">
        <v>352</v>
      </c>
      <c r="D1093" t="s">
        <v>967</v>
      </c>
      <c r="E1093" t="s">
        <v>968</v>
      </c>
      <c r="G1093">
        <f t="shared" si="17"/>
        <v>2437.5687840000001</v>
      </c>
      <c r="H1093">
        <v>742.98</v>
      </c>
      <c r="I1093">
        <v>0.27</v>
      </c>
      <c r="J1093">
        <v>0.03</v>
      </c>
      <c r="K1093">
        <v>0.01</v>
      </c>
      <c r="L1093">
        <v>0.03</v>
      </c>
      <c r="M1093">
        <v>0.02</v>
      </c>
      <c r="N1093">
        <v>2.5999999999999999E-2</v>
      </c>
      <c r="O1093">
        <v>0.01</v>
      </c>
      <c r="AA1093" t="s">
        <v>454</v>
      </c>
    </row>
    <row r="1094" spans="1:27">
      <c r="A1094" t="s">
        <v>158</v>
      </c>
      <c r="B1094" t="s">
        <v>53</v>
      </c>
      <c r="C1094" t="s">
        <v>352</v>
      </c>
      <c r="D1094" t="s">
        <v>967</v>
      </c>
      <c r="E1094" t="s">
        <v>968</v>
      </c>
      <c r="G1094">
        <f t="shared" si="17"/>
        <v>2438.4546</v>
      </c>
      <c r="H1094">
        <v>743.25</v>
      </c>
      <c r="I1094">
        <v>0.27</v>
      </c>
      <c r="J1094">
        <v>0.13</v>
      </c>
      <c r="K1094">
        <v>0.04</v>
      </c>
      <c r="L1094">
        <v>0.08</v>
      </c>
      <c r="M1094">
        <v>0.03</v>
      </c>
      <c r="N1094">
        <v>2.1000000000000001E-2</v>
      </c>
      <c r="O1094">
        <v>0.01</v>
      </c>
      <c r="AA1094" t="s">
        <v>558</v>
      </c>
    </row>
    <row r="1095" spans="1:27">
      <c r="A1095" t="s">
        <v>158</v>
      </c>
      <c r="B1095" t="s">
        <v>53</v>
      </c>
      <c r="C1095" t="s">
        <v>352</v>
      </c>
      <c r="D1095" t="s">
        <v>967</v>
      </c>
      <c r="E1095" t="s">
        <v>968</v>
      </c>
      <c r="G1095">
        <f t="shared" si="17"/>
        <v>2439.3732239999999</v>
      </c>
      <c r="H1095">
        <v>743.53</v>
      </c>
      <c r="I1095">
        <v>0.49</v>
      </c>
      <c r="J1095">
        <v>1.2</v>
      </c>
      <c r="K1095">
        <v>0.59</v>
      </c>
      <c r="L1095">
        <v>0.03</v>
      </c>
      <c r="M1095">
        <v>0.15</v>
      </c>
      <c r="N1095">
        <v>2.9000000000000001E-2</v>
      </c>
      <c r="O1095">
        <v>0.01</v>
      </c>
      <c r="AA1095" t="s">
        <v>454</v>
      </c>
    </row>
    <row r="1096" spans="1:27">
      <c r="A1096" t="s">
        <v>158</v>
      </c>
      <c r="B1096" t="s">
        <v>53</v>
      </c>
      <c r="C1096" t="s">
        <v>447</v>
      </c>
      <c r="D1096" t="s">
        <v>967</v>
      </c>
      <c r="E1096" t="s">
        <v>968</v>
      </c>
      <c r="G1096">
        <f t="shared" si="17"/>
        <v>2441.9650560000005</v>
      </c>
      <c r="H1096">
        <v>744.32</v>
      </c>
      <c r="I1096">
        <v>0.4</v>
      </c>
      <c r="J1096">
        <v>0.05</v>
      </c>
      <c r="K1096">
        <v>0.02</v>
      </c>
      <c r="L1096">
        <v>0.04</v>
      </c>
      <c r="M1096">
        <v>0.04</v>
      </c>
      <c r="N1096">
        <v>2.1000000000000001E-2</v>
      </c>
      <c r="O1096">
        <v>0.01</v>
      </c>
      <c r="AA1096" t="s">
        <v>454</v>
      </c>
    </row>
    <row r="1097" spans="1:27">
      <c r="A1097" t="s">
        <v>158</v>
      </c>
      <c r="B1097" t="s">
        <v>53</v>
      </c>
      <c r="C1097" t="s">
        <v>447</v>
      </c>
      <c r="D1097" t="s">
        <v>967</v>
      </c>
      <c r="E1097" t="s">
        <v>968</v>
      </c>
      <c r="G1097">
        <f t="shared" si="17"/>
        <v>2443.277376</v>
      </c>
      <c r="H1097">
        <v>744.72</v>
      </c>
      <c r="I1097">
        <v>0.34</v>
      </c>
      <c r="J1097">
        <v>0.08</v>
      </c>
      <c r="K1097">
        <v>0.03</v>
      </c>
      <c r="L1097">
        <v>0.08</v>
      </c>
      <c r="M1097">
        <v>0.08</v>
      </c>
      <c r="N1097">
        <v>3.4000000000000002E-2</v>
      </c>
      <c r="O1097">
        <v>0.01</v>
      </c>
      <c r="AA1097" t="s">
        <v>454</v>
      </c>
    </row>
    <row r="1098" spans="1:27">
      <c r="A1098" t="s">
        <v>158</v>
      </c>
      <c r="B1098" t="s">
        <v>53</v>
      </c>
      <c r="C1098" t="s">
        <v>447</v>
      </c>
      <c r="D1098" t="s">
        <v>967</v>
      </c>
      <c r="E1098" t="s">
        <v>968</v>
      </c>
      <c r="G1098">
        <f t="shared" si="17"/>
        <v>2444.36004</v>
      </c>
      <c r="H1098">
        <v>745.05</v>
      </c>
      <c r="I1098">
        <v>0.4</v>
      </c>
      <c r="J1098">
        <v>0.02</v>
      </c>
      <c r="K1098">
        <v>0.01</v>
      </c>
      <c r="L1098">
        <v>0.01</v>
      </c>
      <c r="M1098">
        <v>0.02</v>
      </c>
      <c r="N1098">
        <v>1.9E-2</v>
      </c>
      <c r="O1098">
        <v>0.01</v>
      </c>
      <c r="AA1098" t="s">
        <v>454</v>
      </c>
    </row>
    <row r="1099" spans="1:27">
      <c r="A1099" t="s">
        <v>158</v>
      </c>
      <c r="B1099" t="s">
        <v>53</v>
      </c>
      <c r="C1099" t="s">
        <v>447</v>
      </c>
      <c r="D1099" t="s">
        <v>1160</v>
      </c>
      <c r="E1099" t="s">
        <v>1161</v>
      </c>
      <c r="G1099">
        <f t="shared" si="17"/>
        <v>2445.6723600000005</v>
      </c>
      <c r="H1099">
        <v>745.45</v>
      </c>
      <c r="I1099">
        <v>2.0699999999999998</v>
      </c>
      <c r="AA1099" t="s">
        <v>800</v>
      </c>
    </row>
    <row r="1100" spans="1:27">
      <c r="A1100" t="s">
        <v>158</v>
      </c>
      <c r="B1100" t="s">
        <v>53</v>
      </c>
      <c r="C1100" t="s">
        <v>447</v>
      </c>
      <c r="D1100" t="s">
        <v>967</v>
      </c>
      <c r="E1100" t="s">
        <v>968</v>
      </c>
      <c r="G1100">
        <f t="shared" si="17"/>
        <v>2452.463616</v>
      </c>
      <c r="H1100">
        <v>747.52</v>
      </c>
      <c r="I1100">
        <v>0.3</v>
      </c>
      <c r="J1100">
        <v>0.57999999999999996</v>
      </c>
      <c r="K1100">
        <v>0.17</v>
      </c>
      <c r="L1100">
        <v>0.34</v>
      </c>
      <c r="M1100">
        <v>0.26</v>
      </c>
      <c r="N1100">
        <v>5.0999999999999997E-2</v>
      </c>
      <c r="O1100">
        <v>0.02</v>
      </c>
      <c r="AA1100" t="s">
        <v>439</v>
      </c>
    </row>
    <row r="1101" spans="1:27">
      <c r="A1101" t="s">
        <v>158</v>
      </c>
      <c r="B1101" t="s">
        <v>53</v>
      </c>
      <c r="C1101" t="s">
        <v>447</v>
      </c>
      <c r="D1101" t="s">
        <v>1160</v>
      </c>
      <c r="E1101" t="s">
        <v>1161</v>
      </c>
      <c r="G1101">
        <f t="shared" si="17"/>
        <v>2453.4806640000002</v>
      </c>
      <c r="H1101">
        <v>747.83</v>
      </c>
      <c r="I1101">
        <v>0.37</v>
      </c>
      <c r="AA1101" t="s">
        <v>800</v>
      </c>
    </row>
    <row r="1102" spans="1:27">
      <c r="A1102" t="s">
        <v>158</v>
      </c>
      <c r="B1102" t="s">
        <v>53</v>
      </c>
      <c r="C1102" t="s">
        <v>447</v>
      </c>
      <c r="D1102" t="s">
        <v>967</v>
      </c>
      <c r="E1102" t="s">
        <v>968</v>
      </c>
      <c r="G1102">
        <f t="shared" si="17"/>
        <v>2454.6617520000004</v>
      </c>
      <c r="H1102">
        <v>748.19</v>
      </c>
      <c r="I1102">
        <v>0.55000000000000004</v>
      </c>
      <c r="J1102">
        <v>0.27</v>
      </c>
      <c r="K1102">
        <v>0.15</v>
      </c>
      <c r="L1102">
        <v>0.16</v>
      </c>
      <c r="M1102">
        <v>0.53</v>
      </c>
      <c r="N1102">
        <v>3.9E-2</v>
      </c>
      <c r="O1102">
        <v>0.02</v>
      </c>
      <c r="AA1102" t="s">
        <v>558</v>
      </c>
    </row>
    <row r="1103" spans="1:27">
      <c r="A1103" t="s">
        <v>158</v>
      </c>
      <c r="B1103" t="s">
        <v>53</v>
      </c>
      <c r="C1103" t="s">
        <v>447</v>
      </c>
      <c r="D1103" t="s">
        <v>1160</v>
      </c>
      <c r="E1103" t="s">
        <v>1161</v>
      </c>
      <c r="G1103">
        <f t="shared" si="17"/>
        <v>2456.4661920000003</v>
      </c>
      <c r="H1103">
        <v>748.74</v>
      </c>
      <c r="I1103">
        <v>1.34</v>
      </c>
      <c r="AA1103" t="s">
        <v>800</v>
      </c>
    </row>
    <row r="1104" spans="1:27">
      <c r="A1104" t="s">
        <v>158</v>
      </c>
      <c r="B1104" t="s">
        <v>53</v>
      </c>
      <c r="C1104" t="s">
        <v>447</v>
      </c>
      <c r="D1104" t="s">
        <v>967</v>
      </c>
      <c r="E1104" t="s">
        <v>968</v>
      </c>
      <c r="G1104">
        <f t="shared" si="17"/>
        <v>2460.8624640000003</v>
      </c>
      <c r="H1104">
        <v>750.08</v>
      </c>
      <c r="I1104">
        <v>0.34</v>
      </c>
      <c r="J1104">
        <v>0.03</v>
      </c>
      <c r="K1104">
        <v>0.01</v>
      </c>
      <c r="L1104">
        <v>0.03</v>
      </c>
      <c r="M1104">
        <v>0.05</v>
      </c>
      <c r="N1104">
        <v>2.4E-2</v>
      </c>
      <c r="O1104">
        <v>0.01</v>
      </c>
      <c r="AA1104" t="s">
        <v>454</v>
      </c>
    </row>
    <row r="1105" spans="1:29">
      <c r="A1105" t="s">
        <v>158</v>
      </c>
      <c r="B1105" t="s">
        <v>53</v>
      </c>
      <c r="C1105" t="s">
        <v>447</v>
      </c>
      <c r="D1105" t="s">
        <v>1160</v>
      </c>
      <c r="E1105" t="s">
        <v>1161</v>
      </c>
      <c r="G1105">
        <f t="shared" si="17"/>
        <v>2461.9779359999998</v>
      </c>
      <c r="H1105">
        <v>750.42</v>
      </c>
      <c r="I1105">
        <v>2.56</v>
      </c>
      <c r="AA1105" t="s">
        <v>800</v>
      </c>
    </row>
    <row r="1106" spans="1:29">
      <c r="A1106" t="s">
        <v>158</v>
      </c>
      <c r="B1106" t="s">
        <v>53</v>
      </c>
      <c r="C1106" t="s">
        <v>530</v>
      </c>
      <c r="D1106" t="s">
        <v>1141</v>
      </c>
      <c r="E1106" t="s">
        <v>1142</v>
      </c>
      <c r="G1106">
        <f t="shared" si="17"/>
        <v>2480.9737680000003</v>
      </c>
      <c r="H1106">
        <v>756.21</v>
      </c>
      <c r="I1106">
        <v>5.64</v>
      </c>
      <c r="AA1106" t="s">
        <v>970</v>
      </c>
    </row>
    <row r="1107" spans="1:29" s="57" customFormat="1">
      <c r="A1107" s="57" t="s">
        <v>158</v>
      </c>
      <c r="B1107" s="57" t="s">
        <v>53</v>
      </c>
      <c r="C1107" s="57" t="s">
        <v>530</v>
      </c>
      <c r="D1107" s="57" t="s">
        <v>1160</v>
      </c>
      <c r="E1107" s="57" t="s">
        <v>1161</v>
      </c>
      <c r="G1107" s="57">
        <f t="shared" si="17"/>
        <v>2499.47748</v>
      </c>
      <c r="H1107" s="57">
        <v>761.85</v>
      </c>
      <c r="I1107" s="57">
        <v>0.76</v>
      </c>
      <c r="AA1107" s="57" t="s">
        <v>800</v>
      </c>
      <c r="AB1107" s="57" t="s">
        <v>801</v>
      </c>
      <c r="AC1107" s="149" t="s">
        <v>802</v>
      </c>
    </row>
    <row r="1108" spans="1:29">
      <c r="A1108" s="13" t="s">
        <v>158</v>
      </c>
      <c r="B1108" s="13" t="s">
        <v>59</v>
      </c>
      <c r="C1108" t="s">
        <v>530</v>
      </c>
      <c r="D1108" t="s">
        <v>967</v>
      </c>
      <c r="E1108" t="s">
        <v>968</v>
      </c>
      <c r="G1108">
        <f t="shared" si="17"/>
        <v>2501.9708880000003</v>
      </c>
      <c r="H1108">
        <v>762.61</v>
      </c>
      <c r="I1108">
        <v>0.3</v>
      </c>
      <c r="J1108">
        <v>0.16</v>
      </c>
      <c r="K1108">
        <v>0.05</v>
      </c>
      <c r="L1108">
        <v>0.16</v>
      </c>
      <c r="M1108">
        <v>0.15</v>
      </c>
      <c r="N1108">
        <v>6.3E-2</v>
      </c>
      <c r="O1108">
        <v>0.02</v>
      </c>
      <c r="AA1108" t="s">
        <v>439</v>
      </c>
    </row>
    <row r="1109" spans="1:29">
      <c r="A1109" t="s">
        <v>158</v>
      </c>
      <c r="B1109" t="s">
        <v>59</v>
      </c>
      <c r="C1109" t="s">
        <v>530</v>
      </c>
      <c r="D1109" t="s">
        <v>967</v>
      </c>
      <c r="E1109" t="s">
        <v>968</v>
      </c>
      <c r="G1109">
        <f t="shared" si="17"/>
        <v>2502.9551280000001</v>
      </c>
      <c r="H1109">
        <v>762.91</v>
      </c>
      <c r="I1109">
        <v>0.52</v>
      </c>
      <c r="J1109">
        <v>63</v>
      </c>
      <c r="K1109">
        <v>32.76</v>
      </c>
      <c r="L1109">
        <v>63</v>
      </c>
      <c r="M1109">
        <v>0.13</v>
      </c>
      <c r="N1109">
        <v>9.8000000000000004E-2</v>
      </c>
      <c r="O1109">
        <v>0.05</v>
      </c>
      <c r="AA1109" t="s">
        <v>1268</v>
      </c>
    </row>
    <row r="1110" spans="1:29">
      <c r="A1110" t="s">
        <v>158</v>
      </c>
      <c r="B1110" t="s">
        <v>59</v>
      </c>
      <c r="C1110" t="s">
        <v>530</v>
      </c>
      <c r="D1110" t="s">
        <v>967</v>
      </c>
      <c r="E1110" t="s">
        <v>968</v>
      </c>
      <c r="G1110">
        <f t="shared" si="17"/>
        <v>2504.6611440000001</v>
      </c>
      <c r="H1110">
        <v>763.43</v>
      </c>
      <c r="I1110">
        <v>0.24</v>
      </c>
      <c r="J1110">
        <v>25</v>
      </c>
      <c r="K1110">
        <v>6</v>
      </c>
      <c r="L1110">
        <v>25</v>
      </c>
      <c r="M1110">
        <v>3.9</v>
      </c>
      <c r="N1110">
        <v>0.16700000000000001</v>
      </c>
      <c r="O1110">
        <v>0.04</v>
      </c>
      <c r="AA1110" t="s">
        <v>439</v>
      </c>
    </row>
    <row r="1111" spans="1:29">
      <c r="A1111" t="s">
        <v>158</v>
      </c>
      <c r="B1111" t="s">
        <v>59</v>
      </c>
      <c r="C1111" t="s">
        <v>530</v>
      </c>
      <c r="D1111" t="s">
        <v>967</v>
      </c>
      <c r="E1111" t="s">
        <v>968</v>
      </c>
      <c r="G1111">
        <f t="shared" si="17"/>
        <v>2505.4813439999998</v>
      </c>
      <c r="H1111">
        <v>763.68</v>
      </c>
      <c r="I1111">
        <v>0.3</v>
      </c>
      <c r="J1111">
        <v>1.6</v>
      </c>
      <c r="K1111">
        <v>0.48</v>
      </c>
      <c r="L1111">
        <v>1.6</v>
      </c>
      <c r="M1111">
        <v>1.4</v>
      </c>
      <c r="N1111">
        <v>0.11600000000000001</v>
      </c>
      <c r="O1111">
        <v>0.03</v>
      </c>
      <c r="AA1111" t="s">
        <v>439</v>
      </c>
    </row>
    <row r="1112" spans="1:29">
      <c r="A1112" t="s">
        <v>158</v>
      </c>
      <c r="B1112" t="s">
        <v>59</v>
      </c>
      <c r="C1112" t="s">
        <v>530</v>
      </c>
      <c r="D1112" t="s">
        <v>967</v>
      </c>
      <c r="E1112" t="s">
        <v>968</v>
      </c>
      <c r="G1112">
        <f t="shared" si="17"/>
        <v>2506.465584</v>
      </c>
      <c r="H1112">
        <v>763.98</v>
      </c>
      <c r="I1112">
        <v>0.46</v>
      </c>
      <c r="J1112">
        <v>2.4</v>
      </c>
      <c r="K1112">
        <v>1.1000000000000001</v>
      </c>
      <c r="L1112">
        <v>2.4</v>
      </c>
      <c r="M1112">
        <v>1.3</v>
      </c>
      <c r="N1112">
        <v>0.11799999999999999</v>
      </c>
      <c r="O1112">
        <v>0.05</v>
      </c>
      <c r="AA1112" t="s">
        <v>439</v>
      </c>
    </row>
    <row r="1113" spans="1:29" s="57" customFormat="1">
      <c r="A1113" s="13" t="s">
        <v>158</v>
      </c>
      <c r="B1113" s="13" t="s">
        <v>59</v>
      </c>
      <c r="C1113" s="57" t="s">
        <v>568</v>
      </c>
      <c r="D1113" s="57" t="s">
        <v>967</v>
      </c>
      <c r="E1113" s="57" t="s">
        <v>968</v>
      </c>
      <c r="G1113" s="57">
        <f t="shared" si="17"/>
        <v>2508.9589920000003</v>
      </c>
      <c r="H1113" s="57">
        <v>764.74</v>
      </c>
      <c r="I1113" s="57">
        <v>0.43</v>
      </c>
      <c r="J1113" s="57">
        <v>1000</v>
      </c>
      <c r="K1113" s="57">
        <v>430</v>
      </c>
      <c r="L1113" s="57">
        <v>0.97</v>
      </c>
      <c r="M1113" s="57">
        <v>1000</v>
      </c>
      <c r="N1113" s="57">
        <v>0.11700000000000001</v>
      </c>
      <c r="O1113" s="57">
        <v>0.05</v>
      </c>
      <c r="AA1113" s="57" t="s">
        <v>805</v>
      </c>
      <c r="AB1113" s="57" t="s">
        <v>807</v>
      </c>
      <c r="AC1113" s="151" t="s">
        <v>808</v>
      </c>
    </row>
    <row r="1114" spans="1:29">
      <c r="A1114" t="s">
        <v>158</v>
      </c>
      <c r="B1114" t="s">
        <v>59</v>
      </c>
      <c r="C1114" t="s">
        <v>568</v>
      </c>
      <c r="D1114" t="s">
        <v>967</v>
      </c>
      <c r="E1114" t="s">
        <v>968</v>
      </c>
      <c r="G1114">
        <f t="shared" si="17"/>
        <v>2510.3697360000001</v>
      </c>
      <c r="H1114">
        <v>765.17</v>
      </c>
      <c r="I1114">
        <v>0.49</v>
      </c>
      <c r="J1114">
        <v>0.68</v>
      </c>
      <c r="K1114">
        <v>0.33</v>
      </c>
      <c r="L1114">
        <v>0.53</v>
      </c>
      <c r="M1114">
        <v>0.56000000000000005</v>
      </c>
      <c r="N1114">
        <v>0.12</v>
      </c>
      <c r="O1114">
        <v>0.06</v>
      </c>
      <c r="AA1114" t="s">
        <v>439</v>
      </c>
    </row>
    <row r="1115" spans="1:29">
      <c r="A1115" t="s">
        <v>158</v>
      </c>
      <c r="B1115" t="s">
        <v>59</v>
      </c>
      <c r="C1115" t="s">
        <v>568</v>
      </c>
      <c r="D1115" t="s">
        <v>967</v>
      </c>
      <c r="E1115" t="s">
        <v>968</v>
      </c>
      <c r="G1115">
        <f t="shared" si="17"/>
        <v>2511.9773279999999</v>
      </c>
      <c r="H1115">
        <v>765.66</v>
      </c>
      <c r="I1115">
        <v>0.55000000000000004</v>
      </c>
      <c r="J1115">
        <v>1.2</v>
      </c>
      <c r="K1115">
        <v>0.66</v>
      </c>
      <c r="L1115">
        <v>0.63</v>
      </c>
      <c r="M1115">
        <v>1</v>
      </c>
      <c r="N1115">
        <v>0.11799999999999999</v>
      </c>
      <c r="O1115">
        <v>0.06</v>
      </c>
      <c r="AA1115" t="s">
        <v>439</v>
      </c>
    </row>
    <row r="1116" spans="1:29">
      <c r="A1116" t="s">
        <v>158</v>
      </c>
      <c r="B1116" t="s">
        <v>59</v>
      </c>
      <c r="C1116" t="s">
        <v>568</v>
      </c>
      <c r="D1116" t="s">
        <v>967</v>
      </c>
      <c r="E1116" t="s">
        <v>968</v>
      </c>
      <c r="G1116">
        <f t="shared" si="17"/>
        <v>2513.7817680000003</v>
      </c>
      <c r="H1116">
        <v>766.21</v>
      </c>
      <c r="I1116">
        <v>0.37</v>
      </c>
      <c r="J1116">
        <v>0.31</v>
      </c>
      <c r="K1116">
        <v>0.11</v>
      </c>
      <c r="L1116">
        <v>0.26</v>
      </c>
      <c r="M1116">
        <v>0.22</v>
      </c>
      <c r="N1116">
        <v>9.0999999999999998E-2</v>
      </c>
      <c r="O1116">
        <v>0.03</v>
      </c>
      <c r="AA1116" t="s">
        <v>439</v>
      </c>
    </row>
    <row r="1117" spans="1:29">
      <c r="A1117" t="s">
        <v>158</v>
      </c>
      <c r="B1117" t="s">
        <v>59</v>
      </c>
      <c r="C1117" t="s">
        <v>568</v>
      </c>
      <c r="D1117" t="s">
        <v>967</v>
      </c>
      <c r="E1117" t="s">
        <v>968</v>
      </c>
      <c r="G1117">
        <f t="shared" si="17"/>
        <v>2514.9628560000001</v>
      </c>
      <c r="H1117">
        <v>766.57</v>
      </c>
      <c r="I1117">
        <v>0.34</v>
      </c>
      <c r="J1117">
        <v>1.9</v>
      </c>
      <c r="K1117">
        <v>0.65</v>
      </c>
      <c r="L1117">
        <v>1.1000000000000001</v>
      </c>
      <c r="M1117">
        <v>1.8</v>
      </c>
      <c r="N1117">
        <v>0.113</v>
      </c>
      <c r="O1117">
        <v>0.04</v>
      </c>
      <c r="AA1117" t="s">
        <v>439</v>
      </c>
    </row>
    <row r="1118" spans="1:29">
      <c r="A1118" t="s">
        <v>158</v>
      </c>
      <c r="B1118" t="s">
        <v>59</v>
      </c>
      <c r="C1118" t="s">
        <v>568</v>
      </c>
      <c r="D1118" t="s">
        <v>967</v>
      </c>
      <c r="E1118" t="s">
        <v>968</v>
      </c>
      <c r="G1118">
        <f t="shared" si="17"/>
        <v>2516.0783280000001</v>
      </c>
      <c r="H1118">
        <v>766.91</v>
      </c>
      <c r="I1118">
        <v>0.3</v>
      </c>
      <c r="J1118">
        <v>0.22</v>
      </c>
      <c r="K1118">
        <v>7.0000000000000007E-2</v>
      </c>
      <c r="L1118">
        <v>0.22</v>
      </c>
      <c r="M1118">
        <v>0.06</v>
      </c>
      <c r="N1118">
        <v>8.4000000000000005E-2</v>
      </c>
      <c r="O1118">
        <v>0.03</v>
      </c>
      <c r="AA1118" t="s">
        <v>439</v>
      </c>
    </row>
    <row r="1119" spans="1:29">
      <c r="A1119" t="s">
        <v>158</v>
      </c>
      <c r="B1119" t="s">
        <v>59</v>
      </c>
      <c r="C1119" t="s">
        <v>568</v>
      </c>
      <c r="D1119" t="s">
        <v>967</v>
      </c>
      <c r="E1119" t="s">
        <v>968</v>
      </c>
      <c r="G1119">
        <f t="shared" si="17"/>
        <v>2517.0625680000003</v>
      </c>
      <c r="H1119">
        <v>767.21</v>
      </c>
      <c r="I1119">
        <v>0.46</v>
      </c>
      <c r="J1119">
        <v>18</v>
      </c>
      <c r="K1119">
        <v>8.2799999999999994</v>
      </c>
      <c r="L1119">
        <v>8.6999999999999993</v>
      </c>
      <c r="M1119">
        <v>18</v>
      </c>
      <c r="N1119">
        <v>0.127</v>
      </c>
      <c r="O1119">
        <v>0.06</v>
      </c>
      <c r="AA1119" t="s">
        <v>439</v>
      </c>
    </row>
    <row r="1120" spans="1:29">
      <c r="A1120" s="13" t="s">
        <v>161</v>
      </c>
      <c r="B1120" s="13" t="s">
        <v>53</v>
      </c>
      <c r="C1120" t="s">
        <v>1269</v>
      </c>
      <c r="D1120" t="s">
        <v>967</v>
      </c>
      <c r="E1120" t="s">
        <v>968</v>
      </c>
      <c r="G1120">
        <f t="shared" si="17"/>
        <v>2511.9773279999999</v>
      </c>
      <c r="H1120">
        <v>765.66</v>
      </c>
      <c r="I1120">
        <v>0.3</v>
      </c>
      <c r="J1120">
        <v>8</v>
      </c>
      <c r="K1120">
        <v>2.4</v>
      </c>
      <c r="M1120">
        <v>0.16</v>
      </c>
      <c r="N1120">
        <v>0.09</v>
      </c>
      <c r="O1120">
        <v>0.03</v>
      </c>
      <c r="AA1120" t="s">
        <v>523</v>
      </c>
    </row>
    <row r="1121" spans="1:29">
      <c r="A1121" t="s">
        <v>161</v>
      </c>
      <c r="B1121" t="s">
        <v>53</v>
      </c>
      <c r="C1121" t="s">
        <v>1269</v>
      </c>
      <c r="D1121" t="s">
        <v>967</v>
      </c>
      <c r="E1121" t="s">
        <v>968</v>
      </c>
      <c r="G1121">
        <f t="shared" si="17"/>
        <v>2512.9615680000002</v>
      </c>
      <c r="H1121">
        <v>765.96</v>
      </c>
      <c r="I1121">
        <v>0.3</v>
      </c>
      <c r="J1121">
        <v>44</v>
      </c>
      <c r="K1121">
        <v>13.2</v>
      </c>
      <c r="M1121">
        <v>1.7</v>
      </c>
      <c r="N1121">
        <v>0.14799999999999999</v>
      </c>
      <c r="O1121">
        <v>0.04</v>
      </c>
      <c r="AA1121" t="s">
        <v>518</v>
      </c>
    </row>
    <row r="1122" spans="1:29" s="57" customFormat="1">
      <c r="A1122" s="57" t="s">
        <v>161</v>
      </c>
      <c r="B1122" s="57" t="s">
        <v>53</v>
      </c>
      <c r="C1122" s="57" t="s">
        <v>1269</v>
      </c>
      <c r="D1122" s="57" t="s">
        <v>967</v>
      </c>
      <c r="E1122" s="57" t="s">
        <v>968</v>
      </c>
      <c r="G1122" s="57">
        <f t="shared" si="17"/>
        <v>2513.9786159999999</v>
      </c>
      <c r="H1122" s="57">
        <v>766.27</v>
      </c>
      <c r="I1122" s="57">
        <v>0.24</v>
      </c>
      <c r="J1122" s="57">
        <v>16</v>
      </c>
      <c r="K1122" s="57">
        <v>3.84</v>
      </c>
      <c r="M1122" s="57">
        <v>0.38</v>
      </c>
      <c r="N1122" s="57">
        <v>0.127</v>
      </c>
      <c r="O1122" s="57">
        <v>0.03</v>
      </c>
      <c r="AA1122" s="57" t="s">
        <v>523</v>
      </c>
      <c r="AB1122" s="57" t="s">
        <v>685</v>
      </c>
      <c r="AC1122" s="149" t="s">
        <v>686</v>
      </c>
    </row>
    <row r="1123" spans="1:29">
      <c r="A1123" t="s">
        <v>161</v>
      </c>
      <c r="B1123" t="s">
        <v>53</v>
      </c>
      <c r="C1123" t="s">
        <v>1269</v>
      </c>
      <c r="D1123" t="s">
        <v>967</v>
      </c>
      <c r="E1123" t="s">
        <v>968</v>
      </c>
      <c r="G1123">
        <f t="shared" si="17"/>
        <v>2514.7660080000001</v>
      </c>
      <c r="H1123">
        <v>766.51</v>
      </c>
      <c r="I1123">
        <v>0.24</v>
      </c>
      <c r="J1123">
        <v>44</v>
      </c>
      <c r="K1123">
        <v>10.56</v>
      </c>
      <c r="M1123">
        <v>1.7</v>
      </c>
      <c r="N1123">
        <v>0.14799999999999999</v>
      </c>
      <c r="O1123">
        <v>0.04</v>
      </c>
      <c r="AA1123" t="s">
        <v>518</v>
      </c>
    </row>
    <row r="1124" spans="1:29">
      <c r="A1124" t="s">
        <v>161</v>
      </c>
      <c r="B1124" t="s">
        <v>53</v>
      </c>
      <c r="C1124" t="s">
        <v>1269</v>
      </c>
      <c r="D1124" t="s">
        <v>967</v>
      </c>
      <c r="E1124" t="s">
        <v>968</v>
      </c>
      <c r="G1124">
        <f t="shared" si="17"/>
        <v>2515.5534000000002</v>
      </c>
      <c r="H1124">
        <v>766.75</v>
      </c>
      <c r="I1124">
        <v>0.15</v>
      </c>
      <c r="J1124">
        <v>19</v>
      </c>
      <c r="K1124">
        <v>2.85</v>
      </c>
      <c r="M1124">
        <v>1.6</v>
      </c>
      <c r="N1124">
        <v>0.12</v>
      </c>
      <c r="O1124">
        <v>0.02</v>
      </c>
      <c r="AA1124" t="s">
        <v>523</v>
      </c>
    </row>
    <row r="1125" spans="1:29" s="57" customFormat="1">
      <c r="A1125" s="13" t="s">
        <v>161</v>
      </c>
      <c r="B1125" s="13" t="s">
        <v>53</v>
      </c>
      <c r="C1125" s="57" t="s">
        <v>1269</v>
      </c>
      <c r="D1125" s="57" t="s">
        <v>967</v>
      </c>
      <c r="E1125" s="57" t="s">
        <v>968</v>
      </c>
      <c r="G1125" s="57">
        <f t="shared" si="17"/>
        <v>2516.0783280000001</v>
      </c>
      <c r="H1125" s="57">
        <v>766.91</v>
      </c>
      <c r="I1125" s="57">
        <v>0.24</v>
      </c>
      <c r="J1125" s="57">
        <v>86</v>
      </c>
      <c r="K1125" s="57">
        <v>20.64</v>
      </c>
      <c r="M1125" s="57">
        <v>2.8</v>
      </c>
      <c r="N1125" s="57">
        <v>0.16</v>
      </c>
      <c r="O1125" s="57">
        <v>0.04</v>
      </c>
      <c r="AA1125" s="57" t="s">
        <v>523</v>
      </c>
      <c r="AB1125" s="57" t="s">
        <v>691</v>
      </c>
      <c r="AC1125" s="151" t="s">
        <v>692</v>
      </c>
    </row>
    <row r="1126" spans="1:29">
      <c r="A1126" t="s">
        <v>161</v>
      </c>
      <c r="B1126" t="s">
        <v>53</v>
      </c>
      <c r="C1126" t="s">
        <v>1269</v>
      </c>
      <c r="D1126" t="s">
        <v>967</v>
      </c>
      <c r="E1126" t="s">
        <v>968</v>
      </c>
      <c r="G1126">
        <f t="shared" si="17"/>
        <v>2516.8657200000002</v>
      </c>
      <c r="H1126">
        <v>767.15</v>
      </c>
      <c r="I1126">
        <v>0.15</v>
      </c>
      <c r="J1126">
        <v>68</v>
      </c>
      <c r="K1126">
        <v>10.199999999999999</v>
      </c>
      <c r="M1126">
        <v>2</v>
      </c>
      <c r="N1126">
        <v>0.16200000000000001</v>
      </c>
      <c r="O1126">
        <v>0.02</v>
      </c>
      <c r="AA1126" t="s">
        <v>439</v>
      </c>
    </row>
    <row r="1127" spans="1:29">
      <c r="A1127" t="s">
        <v>161</v>
      </c>
      <c r="B1127" t="s">
        <v>53</v>
      </c>
      <c r="C1127" t="s">
        <v>1269</v>
      </c>
      <c r="D1127" t="s">
        <v>967</v>
      </c>
      <c r="E1127" t="s">
        <v>968</v>
      </c>
      <c r="G1127">
        <f t="shared" si="17"/>
        <v>2517.3578400000001</v>
      </c>
      <c r="H1127">
        <v>767.3</v>
      </c>
      <c r="I1127">
        <v>0.18</v>
      </c>
      <c r="J1127">
        <v>17</v>
      </c>
      <c r="K1127">
        <v>3.06</v>
      </c>
      <c r="M1127">
        <v>2.2999999999999998</v>
      </c>
      <c r="N1127">
        <v>0.13500000000000001</v>
      </c>
      <c r="O1127">
        <v>0.02</v>
      </c>
      <c r="AA1127" t="s">
        <v>439</v>
      </c>
    </row>
    <row r="1128" spans="1:29">
      <c r="A1128" t="s">
        <v>170</v>
      </c>
      <c r="B1128" t="s">
        <v>39</v>
      </c>
      <c r="C1128" t="s">
        <v>335</v>
      </c>
      <c r="D1128" t="s">
        <v>967</v>
      </c>
      <c r="E1128" t="s">
        <v>968</v>
      </c>
      <c r="G1128">
        <f t="shared" si="17"/>
        <v>2990.875704</v>
      </c>
      <c r="H1128">
        <v>911.63</v>
      </c>
      <c r="I1128">
        <v>0.09</v>
      </c>
      <c r="J1128">
        <v>0.09</v>
      </c>
      <c r="K1128">
        <v>0.01</v>
      </c>
      <c r="N1128">
        <v>0.02</v>
      </c>
      <c r="O1128">
        <v>0</v>
      </c>
      <c r="AA1128" t="s">
        <v>498</v>
      </c>
    </row>
    <row r="1129" spans="1:29">
      <c r="A1129" s="13" t="s">
        <v>170</v>
      </c>
      <c r="B1129" s="13" t="s">
        <v>39</v>
      </c>
      <c r="C1129" t="s">
        <v>335</v>
      </c>
      <c r="D1129" t="s">
        <v>967</v>
      </c>
      <c r="E1129" t="s">
        <v>968</v>
      </c>
      <c r="G1129">
        <f t="shared" si="17"/>
        <v>2991.1709760000003</v>
      </c>
      <c r="H1129">
        <v>911.72</v>
      </c>
      <c r="I1129">
        <v>0.4</v>
      </c>
      <c r="J1129">
        <v>17</v>
      </c>
      <c r="K1129">
        <v>6.8</v>
      </c>
      <c r="M1129">
        <v>0.24</v>
      </c>
      <c r="N1129">
        <v>4.2000000000000003E-2</v>
      </c>
      <c r="O1129">
        <v>0.02</v>
      </c>
      <c r="AA1129" t="s">
        <v>491</v>
      </c>
    </row>
    <row r="1130" spans="1:29">
      <c r="A1130" t="s">
        <v>170</v>
      </c>
      <c r="B1130" t="s">
        <v>39</v>
      </c>
      <c r="C1130" t="s">
        <v>335</v>
      </c>
      <c r="D1130" t="s">
        <v>967</v>
      </c>
      <c r="E1130" t="s">
        <v>968</v>
      </c>
      <c r="G1130">
        <f t="shared" si="17"/>
        <v>2992.4504880000004</v>
      </c>
      <c r="H1130">
        <v>912.11</v>
      </c>
      <c r="I1130">
        <v>0.3</v>
      </c>
      <c r="J1130">
        <v>0.28999999999999998</v>
      </c>
      <c r="K1130">
        <v>0.09</v>
      </c>
      <c r="N1130">
        <v>1.2999999999999999E-2</v>
      </c>
      <c r="O1130">
        <v>0</v>
      </c>
      <c r="AA1130" t="s">
        <v>1270</v>
      </c>
    </row>
    <row r="1131" spans="1:29">
      <c r="A1131" t="s">
        <v>170</v>
      </c>
      <c r="B1131" t="s">
        <v>39</v>
      </c>
      <c r="C1131" t="s">
        <v>335</v>
      </c>
      <c r="D1131" t="s">
        <v>967</v>
      </c>
      <c r="E1131" t="s">
        <v>968</v>
      </c>
      <c r="G1131">
        <f t="shared" si="17"/>
        <v>2993.4675360000001</v>
      </c>
      <c r="H1131">
        <v>912.42</v>
      </c>
      <c r="I1131">
        <v>0.12</v>
      </c>
      <c r="J1131">
        <v>2.1</v>
      </c>
      <c r="K1131">
        <v>0.25</v>
      </c>
      <c r="L1131">
        <v>0.14000000000000001</v>
      </c>
      <c r="M1131">
        <v>0.05</v>
      </c>
      <c r="N1131">
        <v>1.2999999999999999E-2</v>
      </c>
      <c r="O1131">
        <v>0</v>
      </c>
      <c r="AA1131" t="s">
        <v>492</v>
      </c>
    </row>
    <row r="1132" spans="1:29">
      <c r="A1132" t="s">
        <v>170</v>
      </c>
      <c r="B1132" t="s">
        <v>39</v>
      </c>
      <c r="C1132" t="s">
        <v>335</v>
      </c>
      <c r="D1132" t="s">
        <v>967</v>
      </c>
      <c r="E1132" t="s">
        <v>968</v>
      </c>
      <c r="G1132">
        <f t="shared" si="17"/>
        <v>2993.8612320000002</v>
      </c>
      <c r="H1132">
        <v>912.54</v>
      </c>
      <c r="I1132">
        <v>0.15</v>
      </c>
      <c r="J1132">
        <v>12</v>
      </c>
      <c r="K1132">
        <v>1.8</v>
      </c>
      <c r="L1132">
        <v>0.3</v>
      </c>
      <c r="M1132">
        <v>0.04</v>
      </c>
      <c r="N1132">
        <v>1.2999999999999999E-2</v>
      </c>
      <c r="O1132">
        <v>0</v>
      </c>
      <c r="AA1132" t="s">
        <v>1271</v>
      </c>
    </row>
    <row r="1133" spans="1:29">
      <c r="A1133" t="s">
        <v>170</v>
      </c>
      <c r="B1133" t="s">
        <v>39</v>
      </c>
      <c r="C1133" t="s">
        <v>335</v>
      </c>
      <c r="D1133" t="s">
        <v>967</v>
      </c>
      <c r="E1133" t="s">
        <v>968</v>
      </c>
      <c r="G1133">
        <f t="shared" si="17"/>
        <v>2994.3533520000005</v>
      </c>
      <c r="H1133">
        <v>912.69</v>
      </c>
      <c r="I1133">
        <v>0.18</v>
      </c>
      <c r="J1133">
        <v>0.03</v>
      </c>
      <c r="K1133">
        <v>0.01</v>
      </c>
      <c r="L1133">
        <v>0.03</v>
      </c>
      <c r="N1133">
        <v>1.9E-2</v>
      </c>
      <c r="O1133">
        <v>0</v>
      </c>
      <c r="AA1133" t="s">
        <v>492</v>
      </c>
    </row>
    <row r="1134" spans="1:29">
      <c r="A1134" t="s">
        <v>170</v>
      </c>
      <c r="B1134" t="s">
        <v>39</v>
      </c>
      <c r="C1134" t="s">
        <v>335</v>
      </c>
      <c r="D1134" t="s">
        <v>967</v>
      </c>
      <c r="E1134" t="s">
        <v>968</v>
      </c>
      <c r="G1134">
        <f t="shared" si="17"/>
        <v>2994.9767040000002</v>
      </c>
      <c r="H1134">
        <v>912.88</v>
      </c>
      <c r="I1134">
        <v>0.09</v>
      </c>
      <c r="J1134">
        <v>11</v>
      </c>
      <c r="K1134">
        <v>0.99</v>
      </c>
      <c r="L1134">
        <v>6.6</v>
      </c>
      <c r="M1134">
        <v>0.06</v>
      </c>
      <c r="N1134">
        <v>3.9E-2</v>
      </c>
      <c r="O1134">
        <v>0</v>
      </c>
      <c r="AA1134" t="s">
        <v>1272</v>
      </c>
    </row>
    <row r="1135" spans="1:29" s="57" customFormat="1">
      <c r="A1135" s="57" t="s">
        <v>170</v>
      </c>
      <c r="B1135" s="57" t="s">
        <v>39</v>
      </c>
      <c r="C1135" s="57" t="s">
        <v>335</v>
      </c>
      <c r="D1135" s="57" t="s">
        <v>967</v>
      </c>
      <c r="E1135" s="57" t="s">
        <v>968</v>
      </c>
      <c r="G1135" s="57">
        <f t="shared" si="17"/>
        <v>2995.2719760000004</v>
      </c>
      <c r="H1135" s="57">
        <v>912.97</v>
      </c>
      <c r="I1135" s="57">
        <v>0.57999999999999996</v>
      </c>
      <c r="J1135" s="57">
        <v>0.04</v>
      </c>
      <c r="K1135" s="57">
        <v>0.02</v>
      </c>
      <c r="L1135" s="57">
        <v>0.04</v>
      </c>
      <c r="M1135" s="57">
        <v>0.01</v>
      </c>
      <c r="N1135" s="57">
        <v>3.0000000000000001E-3</v>
      </c>
      <c r="O1135" s="57">
        <v>0</v>
      </c>
      <c r="AA1135" s="57" t="s">
        <v>492</v>
      </c>
      <c r="AB1135" s="57" t="s">
        <v>494</v>
      </c>
      <c r="AC1135" s="149" t="s">
        <v>495</v>
      </c>
    </row>
    <row r="1136" spans="1:29">
      <c r="A1136" t="s">
        <v>170</v>
      </c>
      <c r="B1136" t="s">
        <v>39</v>
      </c>
      <c r="C1136" t="s">
        <v>335</v>
      </c>
      <c r="D1136" t="s">
        <v>1160</v>
      </c>
      <c r="E1136" t="s">
        <v>1161</v>
      </c>
      <c r="G1136">
        <f t="shared" si="17"/>
        <v>2997.1748400000001</v>
      </c>
      <c r="H1136">
        <v>913.55</v>
      </c>
      <c r="I1136">
        <v>0.61</v>
      </c>
      <c r="AA1136" t="s">
        <v>1273</v>
      </c>
    </row>
    <row r="1137" spans="1:27">
      <c r="A1137" t="s">
        <v>170</v>
      </c>
      <c r="B1137" t="s">
        <v>39</v>
      </c>
      <c r="C1137" t="s">
        <v>335</v>
      </c>
      <c r="D1137" t="s">
        <v>967</v>
      </c>
      <c r="E1137" t="s">
        <v>968</v>
      </c>
      <c r="G1137">
        <f t="shared" si="17"/>
        <v>2999.1761280000001</v>
      </c>
      <c r="H1137">
        <v>914.16</v>
      </c>
      <c r="I1137">
        <v>0.21</v>
      </c>
      <c r="J1137">
        <v>0.09</v>
      </c>
      <c r="K1137">
        <v>0.02</v>
      </c>
      <c r="L1137">
        <v>0.01</v>
      </c>
      <c r="M1137">
        <v>0.05</v>
      </c>
      <c r="AA1137" t="s">
        <v>201</v>
      </c>
    </row>
    <row r="1138" spans="1:27">
      <c r="A1138" t="s">
        <v>170</v>
      </c>
      <c r="B1138" t="s">
        <v>39</v>
      </c>
      <c r="C1138" t="s">
        <v>335</v>
      </c>
      <c r="D1138" t="s">
        <v>967</v>
      </c>
      <c r="E1138" t="s">
        <v>968</v>
      </c>
      <c r="G1138">
        <f t="shared" si="17"/>
        <v>2999.865096</v>
      </c>
      <c r="H1138">
        <v>914.37</v>
      </c>
      <c r="I1138">
        <v>0.21</v>
      </c>
      <c r="J1138">
        <v>5</v>
      </c>
      <c r="K1138">
        <v>1.05</v>
      </c>
      <c r="L1138">
        <v>0.04</v>
      </c>
      <c r="M1138">
        <v>0.06</v>
      </c>
      <c r="N1138">
        <v>7.0000000000000001E-3</v>
      </c>
      <c r="O1138">
        <v>0</v>
      </c>
      <c r="AA1138" t="s">
        <v>1272</v>
      </c>
    </row>
    <row r="1139" spans="1:27">
      <c r="A1139" t="s">
        <v>170</v>
      </c>
      <c r="B1139" t="s">
        <v>39</v>
      </c>
      <c r="C1139" t="s">
        <v>335</v>
      </c>
      <c r="D1139" t="s">
        <v>1160</v>
      </c>
      <c r="E1139" t="s">
        <v>1161</v>
      </c>
      <c r="G1139">
        <f t="shared" si="17"/>
        <v>3000.5540640000004</v>
      </c>
      <c r="H1139">
        <v>914.58</v>
      </c>
      <c r="I1139">
        <v>0.52</v>
      </c>
      <c r="AA1139" t="s">
        <v>1274</v>
      </c>
    </row>
    <row r="1140" spans="1:27">
      <c r="A1140" t="s">
        <v>170</v>
      </c>
      <c r="B1140" t="s">
        <v>39</v>
      </c>
      <c r="C1140" t="s">
        <v>335</v>
      </c>
      <c r="D1140" t="s">
        <v>967</v>
      </c>
      <c r="E1140" t="s">
        <v>968</v>
      </c>
      <c r="G1140">
        <f t="shared" si="17"/>
        <v>3002.26008</v>
      </c>
      <c r="H1140">
        <v>915.1</v>
      </c>
      <c r="I1140">
        <v>0.37</v>
      </c>
      <c r="J1140">
        <v>0.01</v>
      </c>
      <c r="K1140">
        <v>0</v>
      </c>
      <c r="N1140">
        <v>1.4E-2</v>
      </c>
      <c r="O1140">
        <v>0.01</v>
      </c>
      <c r="AA1140" t="s">
        <v>1275</v>
      </c>
    </row>
    <row r="1141" spans="1:27">
      <c r="A1141" t="s">
        <v>170</v>
      </c>
      <c r="B1141" t="s">
        <v>39</v>
      </c>
      <c r="C1141" t="s">
        <v>335</v>
      </c>
      <c r="D1141" t="s">
        <v>967</v>
      </c>
      <c r="E1141" t="s">
        <v>968</v>
      </c>
      <c r="G1141">
        <f t="shared" si="17"/>
        <v>3003.4739760000002</v>
      </c>
      <c r="H1141">
        <v>915.47</v>
      </c>
      <c r="I1141">
        <v>0.4</v>
      </c>
      <c r="J1141">
        <v>0.5</v>
      </c>
      <c r="K1141">
        <v>0.2</v>
      </c>
      <c r="L1141">
        <v>0.42</v>
      </c>
      <c r="M1141">
        <v>0.1</v>
      </c>
      <c r="N1141">
        <v>1.7000000000000001E-2</v>
      </c>
      <c r="O1141">
        <v>0.01</v>
      </c>
      <c r="AA1141" t="s">
        <v>1272</v>
      </c>
    </row>
    <row r="1142" spans="1:27">
      <c r="A1142" t="s">
        <v>170</v>
      </c>
      <c r="B1142" t="s">
        <v>39</v>
      </c>
      <c r="C1142" t="s">
        <v>335</v>
      </c>
      <c r="D1142" t="s">
        <v>967</v>
      </c>
      <c r="E1142" t="s">
        <v>968</v>
      </c>
      <c r="G1142">
        <f t="shared" si="17"/>
        <v>3004.7534880000003</v>
      </c>
      <c r="H1142">
        <v>915.86</v>
      </c>
      <c r="I1142">
        <v>0.18</v>
      </c>
      <c r="J1142">
        <v>0.17</v>
      </c>
      <c r="K1142">
        <v>0.03</v>
      </c>
      <c r="L1142">
        <v>0.02</v>
      </c>
      <c r="M1142">
        <v>0.03</v>
      </c>
      <c r="N1142">
        <v>1.0999999999999999E-2</v>
      </c>
      <c r="O1142">
        <v>0</v>
      </c>
      <c r="AA1142" t="s">
        <v>1272</v>
      </c>
    </row>
    <row r="1143" spans="1:27">
      <c r="A1143" t="s">
        <v>170</v>
      </c>
      <c r="B1143" t="s">
        <v>39</v>
      </c>
      <c r="C1143" t="s">
        <v>335</v>
      </c>
      <c r="D1143" t="s">
        <v>967</v>
      </c>
      <c r="E1143" t="s">
        <v>968</v>
      </c>
      <c r="G1143">
        <f t="shared" si="17"/>
        <v>3005.3768399999999</v>
      </c>
      <c r="H1143">
        <v>916.05</v>
      </c>
      <c r="I1143">
        <v>0.21</v>
      </c>
      <c r="J1143">
        <v>0.21</v>
      </c>
      <c r="K1143">
        <v>0.04</v>
      </c>
      <c r="L1143">
        <v>0.17</v>
      </c>
      <c r="M1143">
        <v>0.03</v>
      </c>
      <c r="N1143">
        <v>2.5999999999999999E-2</v>
      </c>
      <c r="O1143">
        <v>0.01</v>
      </c>
      <c r="AA1143" t="s">
        <v>1276</v>
      </c>
    </row>
    <row r="1144" spans="1:27">
      <c r="A1144" t="s">
        <v>170</v>
      </c>
      <c r="B1144" t="s">
        <v>39</v>
      </c>
      <c r="C1144" t="s">
        <v>335</v>
      </c>
      <c r="D1144" t="s">
        <v>967</v>
      </c>
      <c r="E1144" t="s">
        <v>968</v>
      </c>
      <c r="G1144">
        <f t="shared" si="17"/>
        <v>3006.0658080000003</v>
      </c>
      <c r="H1144">
        <v>916.26</v>
      </c>
      <c r="I1144">
        <v>0.27</v>
      </c>
      <c r="J1144">
        <v>0.1</v>
      </c>
      <c r="K1144">
        <v>0.03</v>
      </c>
      <c r="L1144">
        <v>7.0000000000000007E-2</v>
      </c>
      <c r="M1144">
        <v>0.03</v>
      </c>
      <c r="N1144">
        <v>1.6E-2</v>
      </c>
      <c r="O1144">
        <v>0</v>
      </c>
      <c r="AA1144" t="s">
        <v>1277</v>
      </c>
    </row>
    <row r="1145" spans="1:27">
      <c r="A1145" t="s">
        <v>170</v>
      </c>
      <c r="B1145" t="s">
        <v>39</v>
      </c>
      <c r="C1145" t="s">
        <v>335</v>
      </c>
      <c r="D1145" t="s">
        <v>967</v>
      </c>
      <c r="E1145" t="s">
        <v>968</v>
      </c>
      <c r="G1145">
        <f t="shared" si="17"/>
        <v>3006.9516240000003</v>
      </c>
      <c r="H1145">
        <v>916.53</v>
      </c>
      <c r="I1145">
        <v>0.37</v>
      </c>
      <c r="J1145">
        <v>0.14000000000000001</v>
      </c>
      <c r="K1145">
        <v>0.05</v>
      </c>
      <c r="L1145">
        <v>0.09</v>
      </c>
      <c r="M1145">
        <v>0.01</v>
      </c>
      <c r="N1145">
        <v>1.6E-2</v>
      </c>
      <c r="O1145">
        <v>0.01</v>
      </c>
      <c r="AA1145" t="s">
        <v>492</v>
      </c>
    </row>
    <row r="1146" spans="1:27">
      <c r="A1146" t="s">
        <v>170</v>
      </c>
      <c r="B1146" t="s">
        <v>39</v>
      </c>
      <c r="C1146" t="s">
        <v>335</v>
      </c>
      <c r="D1146" t="s">
        <v>967</v>
      </c>
      <c r="E1146" t="s">
        <v>968</v>
      </c>
      <c r="G1146">
        <f t="shared" si="17"/>
        <v>3008.16552</v>
      </c>
      <c r="H1146">
        <v>916.9</v>
      </c>
      <c r="I1146">
        <v>0.34</v>
      </c>
      <c r="N1146">
        <v>0.01</v>
      </c>
      <c r="O1146">
        <v>0</v>
      </c>
      <c r="AA1146" t="s">
        <v>201</v>
      </c>
    </row>
    <row r="1147" spans="1:27">
      <c r="A1147" t="s">
        <v>170</v>
      </c>
      <c r="B1147" t="s">
        <v>39</v>
      </c>
      <c r="C1147" t="s">
        <v>335</v>
      </c>
      <c r="D1147" t="s">
        <v>967</v>
      </c>
      <c r="E1147" t="s">
        <v>968</v>
      </c>
      <c r="G1147">
        <f t="shared" si="17"/>
        <v>3009.248184</v>
      </c>
      <c r="H1147">
        <v>917.23</v>
      </c>
      <c r="I1147">
        <v>0.24</v>
      </c>
      <c r="J1147">
        <v>0.2</v>
      </c>
      <c r="K1147">
        <v>0.05</v>
      </c>
      <c r="L1147">
        <v>0.05</v>
      </c>
      <c r="M1147">
        <v>0.19</v>
      </c>
      <c r="N1147">
        <v>2.9000000000000001E-2</v>
      </c>
      <c r="O1147">
        <v>0.01</v>
      </c>
      <c r="AA1147" t="s">
        <v>1278</v>
      </c>
    </row>
    <row r="1148" spans="1:27">
      <c r="A1148" t="s">
        <v>170</v>
      </c>
      <c r="B1148" t="s">
        <v>39</v>
      </c>
      <c r="C1148" t="s">
        <v>335</v>
      </c>
      <c r="D1148" t="s">
        <v>967</v>
      </c>
      <c r="E1148" t="s">
        <v>968</v>
      </c>
      <c r="G1148">
        <f t="shared" si="17"/>
        <v>3010.0683840000002</v>
      </c>
      <c r="H1148">
        <v>917.48</v>
      </c>
      <c r="I1148">
        <v>0.21</v>
      </c>
      <c r="J1148">
        <v>0.21</v>
      </c>
      <c r="K1148">
        <v>0.04</v>
      </c>
      <c r="L1148">
        <v>0.18</v>
      </c>
      <c r="M1148">
        <v>0.15</v>
      </c>
      <c r="N1148">
        <v>2.1000000000000001E-2</v>
      </c>
      <c r="O1148">
        <v>0</v>
      </c>
      <c r="AA1148" t="s">
        <v>1279</v>
      </c>
    </row>
    <row r="1149" spans="1:27">
      <c r="A1149" t="s">
        <v>170</v>
      </c>
      <c r="B1149" t="s">
        <v>39</v>
      </c>
      <c r="C1149" t="s">
        <v>335</v>
      </c>
      <c r="D1149" t="s">
        <v>746</v>
      </c>
      <c r="E1149" t="s">
        <v>34</v>
      </c>
      <c r="G1149">
        <f t="shared" si="17"/>
        <v>3010.7573520000005</v>
      </c>
      <c r="H1149">
        <v>917.69</v>
      </c>
      <c r="I1149">
        <v>0.12</v>
      </c>
      <c r="AA1149" t="s">
        <v>1273</v>
      </c>
    </row>
    <row r="1150" spans="1:27">
      <c r="A1150" t="s">
        <v>170</v>
      </c>
      <c r="B1150" t="s">
        <v>39</v>
      </c>
      <c r="C1150" t="s">
        <v>335</v>
      </c>
      <c r="D1150" t="s">
        <v>967</v>
      </c>
      <c r="E1150" t="s">
        <v>968</v>
      </c>
      <c r="G1150">
        <f t="shared" si="17"/>
        <v>3011.1510480000002</v>
      </c>
      <c r="H1150">
        <v>917.81</v>
      </c>
      <c r="I1150">
        <v>0.27</v>
      </c>
      <c r="J1150">
        <v>0.95</v>
      </c>
      <c r="K1150">
        <v>0.26</v>
      </c>
      <c r="L1150">
        <v>0.01</v>
      </c>
      <c r="M1150">
        <v>0.33</v>
      </c>
      <c r="N1150">
        <v>6.2E-2</v>
      </c>
      <c r="O1150">
        <v>0.02</v>
      </c>
      <c r="AA1150" t="s">
        <v>1280</v>
      </c>
    </row>
    <row r="1151" spans="1:27">
      <c r="A1151" t="s">
        <v>170</v>
      </c>
      <c r="B1151" t="s">
        <v>39</v>
      </c>
      <c r="C1151" t="s">
        <v>335</v>
      </c>
      <c r="D1151" t="s">
        <v>967</v>
      </c>
      <c r="E1151" t="s">
        <v>968</v>
      </c>
      <c r="G1151">
        <f t="shared" si="17"/>
        <v>3012.0696720000001</v>
      </c>
      <c r="H1151">
        <v>918.09</v>
      </c>
      <c r="I1151">
        <v>0.18</v>
      </c>
      <c r="J1151">
        <v>0.02</v>
      </c>
      <c r="K1151">
        <v>0</v>
      </c>
      <c r="L1151">
        <v>0.16</v>
      </c>
      <c r="M1151">
        <v>0.1</v>
      </c>
      <c r="N1151">
        <v>6.3E-2</v>
      </c>
      <c r="O1151">
        <v>0.01</v>
      </c>
      <c r="AA1151" t="s">
        <v>1196</v>
      </c>
    </row>
    <row r="1152" spans="1:27">
      <c r="A1152" t="s">
        <v>170</v>
      </c>
      <c r="B1152" t="s">
        <v>39</v>
      </c>
      <c r="C1152" t="s">
        <v>335</v>
      </c>
      <c r="D1152" t="s">
        <v>967</v>
      </c>
      <c r="E1152" t="s">
        <v>968</v>
      </c>
      <c r="G1152">
        <f t="shared" si="17"/>
        <v>3012.6602160000002</v>
      </c>
      <c r="H1152">
        <v>918.27</v>
      </c>
      <c r="I1152">
        <v>0.18</v>
      </c>
      <c r="J1152">
        <v>0.74</v>
      </c>
      <c r="K1152">
        <v>0.13</v>
      </c>
      <c r="L1152">
        <v>0.13</v>
      </c>
      <c r="M1152">
        <v>0.26</v>
      </c>
      <c r="N1152">
        <v>0.04</v>
      </c>
      <c r="O1152">
        <v>0.01</v>
      </c>
      <c r="AA1152" t="s">
        <v>421</v>
      </c>
    </row>
    <row r="1153" spans="1:29">
      <c r="A1153" t="s">
        <v>170</v>
      </c>
      <c r="B1153" t="s">
        <v>39</v>
      </c>
      <c r="C1153" t="s">
        <v>335</v>
      </c>
      <c r="D1153" t="s">
        <v>967</v>
      </c>
      <c r="E1153" t="s">
        <v>968</v>
      </c>
      <c r="G1153">
        <f t="shared" si="17"/>
        <v>3013.2507600000004</v>
      </c>
      <c r="H1153">
        <v>918.45</v>
      </c>
      <c r="I1153">
        <v>0.27</v>
      </c>
      <c r="J1153">
        <v>1.7</v>
      </c>
      <c r="K1153">
        <v>0.46</v>
      </c>
      <c r="L1153">
        <v>0.81</v>
      </c>
      <c r="M1153">
        <v>0.14000000000000001</v>
      </c>
      <c r="N1153">
        <v>2.7E-2</v>
      </c>
      <c r="O1153">
        <v>0.01</v>
      </c>
      <c r="AA1153" t="s">
        <v>1281</v>
      </c>
    </row>
    <row r="1154" spans="1:29">
      <c r="A1154" t="s">
        <v>170</v>
      </c>
      <c r="B1154" t="s">
        <v>39</v>
      </c>
      <c r="C1154" t="s">
        <v>335</v>
      </c>
      <c r="D1154" t="s">
        <v>967</v>
      </c>
      <c r="E1154" t="s">
        <v>968</v>
      </c>
      <c r="G1154">
        <f t="shared" si="17"/>
        <v>3014.1693840000003</v>
      </c>
      <c r="H1154">
        <v>918.73</v>
      </c>
      <c r="I1154">
        <v>0.18</v>
      </c>
      <c r="J1154">
        <v>1.2</v>
      </c>
      <c r="K1154">
        <v>0.22</v>
      </c>
      <c r="L1154">
        <v>0.47</v>
      </c>
      <c r="M1154">
        <v>0.5</v>
      </c>
      <c r="N1154">
        <v>4.2000000000000003E-2</v>
      </c>
      <c r="O1154">
        <v>0.01</v>
      </c>
      <c r="AA1154" t="s">
        <v>1282</v>
      </c>
    </row>
    <row r="1155" spans="1:29">
      <c r="A1155" t="s">
        <v>170</v>
      </c>
      <c r="B1155" t="s">
        <v>39</v>
      </c>
      <c r="C1155" t="s">
        <v>335</v>
      </c>
      <c r="D1155" t="s">
        <v>967</v>
      </c>
      <c r="E1155" t="s">
        <v>968</v>
      </c>
      <c r="G1155">
        <f t="shared" ref="G1155:G1218" si="18">H1155*3.2808</f>
        <v>3014.7599279999999</v>
      </c>
      <c r="H1155">
        <v>918.91</v>
      </c>
      <c r="I1155">
        <v>0.37</v>
      </c>
      <c r="J1155">
        <v>0.14000000000000001</v>
      </c>
      <c r="K1155">
        <v>0.05</v>
      </c>
      <c r="L1155">
        <v>0.11</v>
      </c>
      <c r="M1155">
        <v>0.03</v>
      </c>
      <c r="N1155">
        <v>1.6E-2</v>
      </c>
      <c r="O1155">
        <v>0.01</v>
      </c>
      <c r="AA1155" t="s">
        <v>1283</v>
      </c>
    </row>
    <row r="1156" spans="1:29">
      <c r="A1156" t="s">
        <v>170</v>
      </c>
      <c r="B1156" t="s">
        <v>39</v>
      </c>
      <c r="C1156" t="s">
        <v>335</v>
      </c>
      <c r="D1156" t="s">
        <v>967</v>
      </c>
      <c r="E1156" t="s">
        <v>968</v>
      </c>
      <c r="G1156">
        <f t="shared" si="18"/>
        <v>3015.9738240000001</v>
      </c>
      <c r="H1156">
        <v>919.28</v>
      </c>
      <c r="I1156">
        <v>0.21</v>
      </c>
      <c r="J1156">
        <v>0.14000000000000001</v>
      </c>
      <c r="K1156">
        <v>0.03</v>
      </c>
      <c r="L1156">
        <v>0.12</v>
      </c>
      <c r="M1156">
        <v>0.31</v>
      </c>
      <c r="N1156">
        <v>2.8000000000000001E-2</v>
      </c>
      <c r="O1156">
        <v>0.01</v>
      </c>
      <c r="AA1156" t="s">
        <v>1284</v>
      </c>
    </row>
    <row r="1157" spans="1:29">
      <c r="A1157" t="s">
        <v>170</v>
      </c>
      <c r="B1157" t="s">
        <v>39</v>
      </c>
      <c r="C1157" t="s">
        <v>335</v>
      </c>
      <c r="D1157" t="s">
        <v>967</v>
      </c>
      <c r="E1157" t="s">
        <v>968</v>
      </c>
      <c r="G1157">
        <f t="shared" si="18"/>
        <v>3016.6627920000001</v>
      </c>
      <c r="H1157">
        <v>919.49</v>
      </c>
      <c r="I1157">
        <v>0.21</v>
      </c>
      <c r="J1157">
        <v>0.14000000000000001</v>
      </c>
      <c r="K1157">
        <v>0.03</v>
      </c>
      <c r="M1157">
        <v>7.0000000000000007E-2</v>
      </c>
      <c r="N1157">
        <v>4.2000000000000003E-2</v>
      </c>
      <c r="O1157">
        <v>0.01</v>
      </c>
      <c r="AA1157" t="s">
        <v>498</v>
      </c>
    </row>
    <row r="1158" spans="1:29">
      <c r="A1158" t="s">
        <v>170</v>
      </c>
      <c r="B1158" t="s">
        <v>39</v>
      </c>
      <c r="C1158" t="s">
        <v>335</v>
      </c>
      <c r="D1158" t="s">
        <v>967</v>
      </c>
      <c r="E1158" t="s">
        <v>968</v>
      </c>
      <c r="G1158">
        <f t="shared" si="18"/>
        <v>3017.3517600000005</v>
      </c>
      <c r="H1158">
        <v>919.7</v>
      </c>
      <c r="I1158">
        <v>0.34</v>
      </c>
      <c r="J1158">
        <v>0.03</v>
      </c>
      <c r="K1158">
        <v>0.01</v>
      </c>
      <c r="L1158">
        <v>0.01</v>
      </c>
      <c r="M1158">
        <v>0.03</v>
      </c>
      <c r="N1158">
        <v>5.0000000000000001E-3</v>
      </c>
      <c r="O1158">
        <v>0</v>
      </c>
      <c r="AA1158" t="s">
        <v>492</v>
      </c>
    </row>
    <row r="1159" spans="1:29">
      <c r="A1159" t="s">
        <v>170</v>
      </c>
      <c r="B1159" t="s">
        <v>39</v>
      </c>
      <c r="C1159" t="s">
        <v>335</v>
      </c>
      <c r="D1159" t="s">
        <v>746</v>
      </c>
      <c r="E1159" t="s">
        <v>34</v>
      </c>
      <c r="G1159">
        <f t="shared" si="18"/>
        <v>3018.467232</v>
      </c>
      <c r="H1159">
        <v>920.04</v>
      </c>
      <c r="I1159">
        <v>0.76</v>
      </c>
      <c r="AA1159" t="s">
        <v>1273</v>
      </c>
    </row>
    <row r="1160" spans="1:29">
      <c r="A1160" t="s">
        <v>170</v>
      </c>
      <c r="B1160" t="s">
        <v>39</v>
      </c>
      <c r="C1160" t="s">
        <v>335</v>
      </c>
      <c r="D1160" t="s">
        <v>967</v>
      </c>
      <c r="E1160" t="s">
        <v>968</v>
      </c>
      <c r="G1160">
        <f t="shared" si="18"/>
        <v>3020.9606399999998</v>
      </c>
      <c r="H1160">
        <v>920.8</v>
      </c>
      <c r="I1160">
        <v>0.34</v>
      </c>
      <c r="J1160">
        <v>0.02</v>
      </c>
      <c r="K1160">
        <v>0.01</v>
      </c>
      <c r="L1160">
        <v>0.02</v>
      </c>
      <c r="M1160">
        <v>0.02</v>
      </c>
      <c r="N1160">
        <v>0.06</v>
      </c>
      <c r="O1160">
        <v>0.02</v>
      </c>
      <c r="AA1160" t="s">
        <v>1278</v>
      </c>
    </row>
    <row r="1161" spans="1:29">
      <c r="A1161" t="s">
        <v>170</v>
      </c>
      <c r="B1161" t="s">
        <v>39</v>
      </c>
      <c r="C1161" t="s">
        <v>335</v>
      </c>
      <c r="D1161" t="s">
        <v>967</v>
      </c>
      <c r="E1161" t="s">
        <v>968</v>
      </c>
      <c r="G1161">
        <f t="shared" si="18"/>
        <v>3022.0761120000002</v>
      </c>
      <c r="H1161">
        <v>921.14</v>
      </c>
      <c r="I1161">
        <v>0.3</v>
      </c>
      <c r="J1161">
        <v>0.01</v>
      </c>
      <c r="K1161">
        <v>0</v>
      </c>
      <c r="L1161">
        <v>0.02</v>
      </c>
      <c r="M1161">
        <v>0.01</v>
      </c>
      <c r="N1161">
        <v>0.02</v>
      </c>
      <c r="O1161">
        <v>0.01</v>
      </c>
      <c r="AA1161" t="s">
        <v>492</v>
      </c>
    </row>
    <row r="1162" spans="1:29">
      <c r="A1162" t="s">
        <v>170</v>
      </c>
      <c r="B1162" t="s">
        <v>39</v>
      </c>
      <c r="C1162" t="s">
        <v>335</v>
      </c>
      <c r="D1162" t="s">
        <v>967</v>
      </c>
      <c r="E1162" t="s">
        <v>968</v>
      </c>
      <c r="G1162">
        <f t="shared" si="18"/>
        <v>3023.0603520000004</v>
      </c>
      <c r="H1162">
        <v>921.44</v>
      </c>
      <c r="I1162">
        <v>0.18</v>
      </c>
      <c r="J1162">
        <v>0.08</v>
      </c>
      <c r="K1162">
        <v>0.01</v>
      </c>
      <c r="L1162">
        <v>0.04</v>
      </c>
      <c r="M1162">
        <v>0.6</v>
      </c>
      <c r="N1162">
        <v>2.1000000000000001E-2</v>
      </c>
      <c r="O1162">
        <v>0</v>
      </c>
      <c r="AA1162" t="s">
        <v>1285</v>
      </c>
    </row>
    <row r="1163" spans="1:29">
      <c r="A1163" t="s">
        <v>170</v>
      </c>
      <c r="B1163" t="s">
        <v>39</v>
      </c>
      <c r="C1163" t="s">
        <v>335</v>
      </c>
      <c r="D1163" t="s">
        <v>967</v>
      </c>
      <c r="E1163" t="s">
        <v>968</v>
      </c>
      <c r="G1163">
        <f t="shared" si="18"/>
        <v>3023.6508960000001</v>
      </c>
      <c r="H1163">
        <v>921.62</v>
      </c>
      <c r="I1163">
        <v>0.27</v>
      </c>
      <c r="J1163">
        <v>4.5</v>
      </c>
      <c r="K1163">
        <v>1.22</v>
      </c>
      <c r="L1163">
        <v>0.59</v>
      </c>
      <c r="M1163">
        <v>0.06</v>
      </c>
      <c r="N1163">
        <v>2.7E-2</v>
      </c>
      <c r="O1163">
        <v>0.01</v>
      </c>
      <c r="AA1163" t="s">
        <v>1286</v>
      </c>
    </row>
    <row r="1164" spans="1:29">
      <c r="A1164" t="s">
        <v>170</v>
      </c>
      <c r="B1164" t="s">
        <v>39</v>
      </c>
      <c r="C1164" t="s">
        <v>335</v>
      </c>
      <c r="D1164" t="s">
        <v>967</v>
      </c>
      <c r="E1164" t="s">
        <v>968</v>
      </c>
      <c r="G1164">
        <f t="shared" si="18"/>
        <v>3024.56952</v>
      </c>
      <c r="H1164">
        <v>921.9</v>
      </c>
      <c r="I1164">
        <v>0.27</v>
      </c>
      <c r="J1164">
        <v>0.17</v>
      </c>
      <c r="K1164">
        <v>0.05</v>
      </c>
      <c r="L1164">
        <v>0.03</v>
      </c>
      <c r="M1164">
        <v>0.15</v>
      </c>
      <c r="N1164">
        <v>0.02</v>
      </c>
      <c r="O1164">
        <v>0.01</v>
      </c>
      <c r="AA1164" t="s">
        <v>1287</v>
      </c>
    </row>
    <row r="1165" spans="1:29">
      <c r="A1165" t="s">
        <v>170</v>
      </c>
      <c r="B1165" t="s">
        <v>39</v>
      </c>
      <c r="C1165" t="s">
        <v>335</v>
      </c>
      <c r="D1165" t="s">
        <v>967</v>
      </c>
      <c r="E1165" t="s">
        <v>968</v>
      </c>
      <c r="G1165">
        <f t="shared" si="18"/>
        <v>3025.455336</v>
      </c>
      <c r="H1165">
        <v>922.17</v>
      </c>
      <c r="I1165">
        <v>0.18</v>
      </c>
      <c r="J1165">
        <v>0.1</v>
      </c>
      <c r="K1165">
        <v>0.02</v>
      </c>
      <c r="L1165">
        <v>0.08</v>
      </c>
      <c r="M1165">
        <v>0.04</v>
      </c>
      <c r="N1165">
        <v>4.2000000000000003E-2</v>
      </c>
      <c r="O1165">
        <v>0.01</v>
      </c>
      <c r="AA1165" t="s">
        <v>1288</v>
      </c>
    </row>
    <row r="1166" spans="1:29">
      <c r="A1166" t="s">
        <v>170</v>
      </c>
      <c r="B1166" t="s">
        <v>39</v>
      </c>
      <c r="C1166" t="s">
        <v>335</v>
      </c>
      <c r="D1166" t="s">
        <v>967</v>
      </c>
      <c r="E1166" t="s">
        <v>968</v>
      </c>
      <c r="G1166">
        <f t="shared" si="18"/>
        <v>3026.0786880000001</v>
      </c>
      <c r="H1166">
        <v>922.36</v>
      </c>
      <c r="I1166">
        <v>0.67</v>
      </c>
      <c r="J1166">
        <v>0.05</v>
      </c>
      <c r="K1166">
        <v>0.03</v>
      </c>
      <c r="L1166">
        <v>0.02</v>
      </c>
      <c r="N1166">
        <v>1.9E-2</v>
      </c>
      <c r="O1166">
        <v>0.01</v>
      </c>
      <c r="AA1166" t="s">
        <v>498</v>
      </c>
    </row>
    <row r="1167" spans="1:29" s="57" customFormat="1">
      <c r="A1167" s="13" t="s">
        <v>170</v>
      </c>
      <c r="B1167" s="13" t="s">
        <v>39</v>
      </c>
      <c r="C1167" s="57" t="s">
        <v>335</v>
      </c>
      <c r="D1167" s="57" t="s">
        <v>967</v>
      </c>
      <c r="E1167" s="57" t="s">
        <v>968</v>
      </c>
      <c r="G1167" s="57">
        <f t="shared" si="18"/>
        <v>3028.276824</v>
      </c>
      <c r="H1167" s="57">
        <v>923.03</v>
      </c>
      <c r="I1167" s="57">
        <v>0.49</v>
      </c>
      <c r="J1167" s="57">
        <v>0.06</v>
      </c>
      <c r="K1167" s="57">
        <v>0.03</v>
      </c>
      <c r="L1167" s="57">
        <v>0.01</v>
      </c>
      <c r="M1167" s="57">
        <v>0.03</v>
      </c>
      <c r="N1167" s="57">
        <v>1.4999999999999999E-2</v>
      </c>
      <c r="O1167" s="57">
        <v>0.01</v>
      </c>
      <c r="AA1167" s="57" t="s">
        <v>498</v>
      </c>
      <c r="AB1167" s="57" t="s">
        <v>500</v>
      </c>
      <c r="AC1167" s="151" t="s">
        <v>501</v>
      </c>
    </row>
    <row r="1168" spans="1:29">
      <c r="A1168" t="s">
        <v>170</v>
      </c>
      <c r="B1168" t="s">
        <v>39</v>
      </c>
      <c r="C1168" t="s">
        <v>335</v>
      </c>
      <c r="D1168" t="s">
        <v>967</v>
      </c>
      <c r="E1168" t="s">
        <v>968</v>
      </c>
      <c r="G1168">
        <f t="shared" si="18"/>
        <v>3029.8516079999999</v>
      </c>
      <c r="H1168">
        <v>923.51</v>
      </c>
      <c r="I1168">
        <v>0.55000000000000004</v>
      </c>
      <c r="AA1168" t="s">
        <v>498</v>
      </c>
    </row>
    <row r="1169" spans="1:27">
      <c r="A1169" t="s">
        <v>182</v>
      </c>
      <c r="B1169" t="s">
        <v>29</v>
      </c>
      <c r="C1169" t="s">
        <v>335</v>
      </c>
      <c r="D1169" t="s">
        <v>971</v>
      </c>
      <c r="E1169" t="s">
        <v>972</v>
      </c>
      <c r="G1169">
        <f t="shared" si="18"/>
        <v>805.99413600000003</v>
      </c>
      <c r="H1169">
        <v>245.67</v>
      </c>
      <c r="I1169">
        <v>0</v>
      </c>
      <c r="J1169">
        <v>0.5</v>
      </c>
      <c r="K1169">
        <v>0</v>
      </c>
      <c r="N1169">
        <v>7.9000000000000001E-2</v>
      </c>
      <c r="O1169">
        <v>0</v>
      </c>
      <c r="U1169">
        <v>0.27900000000000003</v>
      </c>
      <c r="V1169">
        <v>0.16500000000000001</v>
      </c>
      <c r="AA1169" t="s">
        <v>1289</v>
      </c>
    </row>
    <row r="1170" spans="1:27">
      <c r="A1170" t="s">
        <v>182</v>
      </c>
      <c r="B1170" t="s">
        <v>29</v>
      </c>
      <c r="C1170" t="s">
        <v>335</v>
      </c>
      <c r="D1170" t="s">
        <v>971</v>
      </c>
      <c r="E1170" t="s">
        <v>972</v>
      </c>
      <c r="G1170">
        <f t="shared" si="18"/>
        <v>838.99898400000006</v>
      </c>
      <c r="H1170">
        <v>255.73</v>
      </c>
      <c r="I1170">
        <v>0</v>
      </c>
      <c r="J1170">
        <v>0.1</v>
      </c>
      <c r="K1170">
        <v>0</v>
      </c>
      <c r="N1170">
        <v>4.9000000000000002E-2</v>
      </c>
      <c r="O1170">
        <v>0</v>
      </c>
      <c r="U1170">
        <v>0.38800000000000001</v>
      </c>
      <c r="V1170">
        <v>0.245</v>
      </c>
      <c r="AA1170" t="s">
        <v>1289</v>
      </c>
    </row>
    <row r="1171" spans="1:27">
      <c r="A1171" t="s">
        <v>182</v>
      </c>
      <c r="B1171" t="s">
        <v>29</v>
      </c>
      <c r="C1171" t="s">
        <v>335</v>
      </c>
      <c r="D1171" t="s">
        <v>971</v>
      </c>
      <c r="E1171" t="s">
        <v>972</v>
      </c>
      <c r="G1171">
        <f t="shared" si="18"/>
        <v>895.49436000000003</v>
      </c>
      <c r="H1171">
        <v>272.95</v>
      </c>
      <c r="I1171">
        <v>0</v>
      </c>
      <c r="J1171">
        <v>0.2</v>
      </c>
      <c r="K1171">
        <v>0</v>
      </c>
      <c r="N1171">
        <v>0.08</v>
      </c>
      <c r="O1171">
        <v>0</v>
      </c>
      <c r="U1171">
        <v>7.4999999999999997E-2</v>
      </c>
      <c r="V1171">
        <v>0.53700000000000003</v>
      </c>
      <c r="AA1171" t="s">
        <v>1196</v>
      </c>
    </row>
    <row r="1172" spans="1:27">
      <c r="A1172" t="s">
        <v>182</v>
      </c>
      <c r="B1172" t="s">
        <v>29</v>
      </c>
      <c r="C1172" t="s">
        <v>335</v>
      </c>
      <c r="D1172" t="s">
        <v>971</v>
      </c>
      <c r="E1172" t="s">
        <v>972</v>
      </c>
      <c r="G1172">
        <f t="shared" si="18"/>
        <v>374.99544000000003</v>
      </c>
      <c r="H1172">
        <v>114.3</v>
      </c>
      <c r="I1172">
        <v>0</v>
      </c>
      <c r="J1172">
        <v>37</v>
      </c>
      <c r="K1172">
        <v>0</v>
      </c>
      <c r="N1172">
        <v>0.158</v>
      </c>
      <c r="O1172">
        <v>0</v>
      </c>
      <c r="AA1172" t="s">
        <v>1290</v>
      </c>
    </row>
    <row r="1173" spans="1:27">
      <c r="A1173" t="s">
        <v>182</v>
      </c>
      <c r="B1173" t="s">
        <v>29</v>
      </c>
      <c r="C1173" t="s">
        <v>335</v>
      </c>
      <c r="D1173" t="s">
        <v>971</v>
      </c>
      <c r="E1173" t="s">
        <v>972</v>
      </c>
      <c r="G1173">
        <f t="shared" si="18"/>
        <v>379.98225600000001</v>
      </c>
      <c r="H1173">
        <v>115.82</v>
      </c>
      <c r="I1173">
        <v>0</v>
      </c>
      <c r="J1173">
        <v>16</v>
      </c>
      <c r="K1173">
        <v>0</v>
      </c>
      <c r="N1173">
        <v>0.123</v>
      </c>
      <c r="O1173">
        <v>0</v>
      </c>
      <c r="AA1173" t="s">
        <v>1290</v>
      </c>
    </row>
    <row r="1174" spans="1:27">
      <c r="A1174" t="s">
        <v>182</v>
      </c>
      <c r="B1174" t="s">
        <v>29</v>
      </c>
      <c r="C1174" t="s">
        <v>335</v>
      </c>
      <c r="D1174" t="s">
        <v>971</v>
      </c>
      <c r="E1174" t="s">
        <v>972</v>
      </c>
      <c r="G1174">
        <f t="shared" si="18"/>
        <v>383.00059199999998</v>
      </c>
      <c r="H1174">
        <v>116.74</v>
      </c>
      <c r="I1174">
        <v>0</v>
      </c>
      <c r="J1174">
        <v>0.4</v>
      </c>
      <c r="K1174">
        <v>0</v>
      </c>
      <c r="N1174">
        <v>4.1000000000000002E-2</v>
      </c>
      <c r="O1174">
        <v>0</v>
      </c>
      <c r="AA1174" t="s">
        <v>1291</v>
      </c>
    </row>
    <row r="1175" spans="1:27">
      <c r="A1175" t="s">
        <v>182</v>
      </c>
      <c r="B1175" t="s">
        <v>29</v>
      </c>
      <c r="C1175" t="s">
        <v>335</v>
      </c>
      <c r="D1175" t="s">
        <v>971</v>
      </c>
      <c r="E1175" t="s">
        <v>972</v>
      </c>
      <c r="G1175">
        <f t="shared" si="18"/>
        <v>391.00574400000005</v>
      </c>
      <c r="H1175">
        <v>119.18</v>
      </c>
      <c r="I1175">
        <v>0</v>
      </c>
      <c r="J1175">
        <v>8.5</v>
      </c>
      <c r="K1175">
        <v>0</v>
      </c>
      <c r="N1175">
        <v>8.4000000000000005E-2</v>
      </c>
      <c r="O1175">
        <v>0</v>
      </c>
      <c r="AA1175" t="s">
        <v>1290</v>
      </c>
    </row>
    <row r="1176" spans="1:27">
      <c r="A1176" t="s">
        <v>182</v>
      </c>
      <c r="B1176" t="s">
        <v>29</v>
      </c>
      <c r="C1176" t="s">
        <v>335</v>
      </c>
      <c r="D1176" t="s">
        <v>971</v>
      </c>
      <c r="E1176" t="s">
        <v>972</v>
      </c>
      <c r="G1176">
        <f t="shared" si="18"/>
        <v>401.99642400000005</v>
      </c>
      <c r="H1176">
        <v>122.53</v>
      </c>
      <c r="I1176">
        <v>0</v>
      </c>
      <c r="J1176">
        <v>0.5</v>
      </c>
      <c r="K1176">
        <v>0</v>
      </c>
      <c r="N1176">
        <v>0.124</v>
      </c>
      <c r="O1176">
        <v>0</v>
      </c>
      <c r="AA1176" t="s">
        <v>1290</v>
      </c>
    </row>
    <row r="1177" spans="1:27">
      <c r="A1177" t="s">
        <v>182</v>
      </c>
      <c r="B1177" t="s">
        <v>29</v>
      </c>
      <c r="C1177" t="s">
        <v>335</v>
      </c>
      <c r="D1177" t="s">
        <v>971</v>
      </c>
      <c r="E1177" t="s">
        <v>972</v>
      </c>
      <c r="G1177">
        <f t="shared" si="18"/>
        <v>405.99900000000002</v>
      </c>
      <c r="H1177">
        <v>123.75</v>
      </c>
      <c r="I1177">
        <v>0</v>
      </c>
      <c r="J1177">
        <v>6.4</v>
      </c>
      <c r="K1177">
        <v>0</v>
      </c>
      <c r="N1177">
        <v>0.109</v>
      </c>
      <c r="O1177">
        <v>0</v>
      </c>
      <c r="AA1177" t="s">
        <v>1290</v>
      </c>
    </row>
    <row r="1178" spans="1:27">
      <c r="A1178" t="s">
        <v>182</v>
      </c>
      <c r="B1178" t="s">
        <v>29</v>
      </c>
      <c r="C1178" t="s">
        <v>335</v>
      </c>
      <c r="D1178" t="s">
        <v>971</v>
      </c>
      <c r="E1178" t="s">
        <v>972</v>
      </c>
      <c r="G1178">
        <f t="shared" si="18"/>
        <v>412.00286399999999</v>
      </c>
      <c r="H1178">
        <v>125.58</v>
      </c>
      <c r="I1178">
        <v>0</v>
      </c>
      <c r="J1178">
        <v>8.8000000000000007</v>
      </c>
      <c r="K1178">
        <v>0</v>
      </c>
      <c r="N1178">
        <v>7.6999999999999999E-2</v>
      </c>
      <c r="O1178">
        <v>0</v>
      </c>
      <c r="AA1178" t="s">
        <v>1290</v>
      </c>
    </row>
    <row r="1179" spans="1:27">
      <c r="A1179" t="s">
        <v>182</v>
      </c>
      <c r="B1179" t="s">
        <v>29</v>
      </c>
      <c r="C1179" t="s">
        <v>335</v>
      </c>
      <c r="D1179" t="s">
        <v>971</v>
      </c>
      <c r="E1179" t="s">
        <v>972</v>
      </c>
      <c r="G1179">
        <f t="shared" si="18"/>
        <v>418.00672800000001</v>
      </c>
      <c r="H1179">
        <v>127.41</v>
      </c>
      <c r="I1179">
        <v>0</v>
      </c>
      <c r="J1179">
        <v>3.3</v>
      </c>
      <c r="K1179">
        <v>0</v>
      </c>
      <c r="N1179">
        <v>9.2999999999999999E-2</v>
      </c>
      <c r="O1179">
        <v>0</v>
      </c>
      <c r="AA1179" t="s">
        <v>1292</v>
      </c>
    </row>
    <row r="1180" spans="1:27">
      <c r="A1180" t="s">
        <v>182</v>
      </c>
      <c r="B1180" t="s">
        <v>29</v>
      </c>
      <c r="C1180" t="s">
        <v>335</v>
      </c>
      <c r="D1180" t="s">
        <v>971</v>
      </c>
      <c r="E1180" t="s">
        <v>972</v>
      </c>
      <c r="G1180">
        <f t="shared" si="18"/>
        <v>422.00930399999999</v>
      </c>
      <c r="H1180">
        <v>128.63</v>
      </c>
      <c r="I1180">
        <v>0</v>
      </c>
      <c r="J1180">
        <v>2.5</v>
      </c>
      <c r="K1180">
        <v>0</v>
      </c>
      <c r="N1180">
        <v>0.126</v>
      </c>
      <c r="O1180">
        <v>0</v>
      </c>
      <c r="AA1180" t="s">
        <v>1292</v>
      </c>
    </row>
    <row r="1181" spans="1:27">
      <c r="A1181" t="s">
        <v>182</v>
      </c>
      <c r="B1181" t="s">
        <v>29</v>
      </c>
      <c r="C1181" t="s">
        <v>335</v>
      </c>
      <c r="D1181" t="s">
        <v>971</v>
      </c>
      <c r="E1181" t="s">
        <v>972</v>
      </c>
      <c r="G1181">
        <f t="shared" si="18"/>
        <v>447.99324000000007</v>
      </c>
      <c r="H1181">
        <v>136.55000000000001</v>
      </c>
      <c r="I1181">
        <v>0</v>
      </c>
      <c r="J1181">
        <v>3.6</v>
      </c>
      <c r="K1181">
        <v>0</v>
      </c>
      <c r="N1181">
        <v>0.123</v>
      </c>
      <c r="O1181">
        <v>0</v>
      </c>
      <c r="AA1181" t="s">
        <v>1292</v>
      </c>
    </row>
    <row r="1182" spans="1:27">
      <c r="A1182" t="s">
        <v>182</v>
      </c>
      <c r="B1182" t="s">
        <v>29</v>
      </c>
      <c r="C1182" t="s">
        <v>335</v>
      </c>
      <c r="D1182" t="s">
        <v>971</v>
      </c>
      <c r="E1182" t="s">
        <v>972</v>
      </c>
      <c r="G1182">
        <f t="shared" si="18"/>
        <v>452.98005599999999</v>
      </c>
      <c r="H1182">
        <v>138.07</v>
      </c>
      <c r="I1182">
        <v>0</v>
      </c>
      <c r="J1182">
        <v>0.5</v>
      </c>
      <c r="K1182">
        <v>0</v>
      </c>
      <c r="N1182">
        <v>0.106</v>
      </c>
      <c r="O1182">
        <v>0</v>
      </c>
      <c r="AA1182" t="s">
        <v>1292</v>
      </c>
    </row>
    <row r="1183" spans="1:27">
      <c r="A1183" t="s">
        <v>197</v>
      </c>
      <c r="B1183" t="s">
        <v>39</v>
      </c>
      <c r="C1183" t="s">
        <v>812</v>
      </c>
      <c r="D1183" t="s">
        <v>1141</v>
      </c>
      <c r="E1183" t="s">
        <v>1142</v>
      </c>
      <c r="G1183">
        <f t="shared" si="18"/>
        <v>2469.983088</v>
      </c>
      <c r="H1183">
        <v>752.86</v>
      </c>
      <c r="I1183">
        <v>8.4700000000000006</v>
      </c>
      <c r="AA1183" t="s">
        <v>970</v>
      </c>
    </row>
    <row r="1184" spans="1:27">
      <c r="A1184" t="s">
        <v>197</v>
      </c>
      <c r="B1184" t="s">
        <v>53</v>
      </c>
      <c r="C1184" t="s">
        <v>812</v>
      </c>
      <c r="D1184" t="s">
        <v>1160</v>
      </c>
      <c r="E1184" t="s">
        <v>1161</v>
      </c>
      <c r="G1184">
        <f t="shared" si="18"/>
        <v>2497.7714640000004</v>
      </c>
      <c r="H1184">
        <v>761.33</v>
      </c>
      <c r="I1184">
        <v>0.67</v>
      </c>
      <c r="AA1184" t="s">
        <v>276</v>
      </c>
    </row>
    <row r="1185" spans="1:29">
      <c r="A1185" t="s">
        <v>197</v>
      </c>
      <c r="B1185" t="s">
        <v>59</v>
      </c>
      <c r="C1185" t="s">
        <v>812</v>
      </c>
      <c r="D1185" t="s">
        <v>967</v>
      </c>
      <c r="E1185" t="s">
        <v>968</v>
      </c>
      <c r="G1185">
        <f t="shared" si="18"/>
        <v>2499.9695999999999</v>
      </c>
      <c r="H1185">
        <v>762</v>
      </c>
      <c r="I1185">
        <v>0.18</v>
      </c>
      <c r="J1185">
        <v>1.7</v>
      </c>
      <c r="K1185">
        <v>0.31</v>
      </c>
      <c r="M1185">
        <v>5</v>
      </c>
      <c r="N1185">
        <v>0.105</v>
      </c>
      <c r="O1185">
        <v>0.02</v>
      </c>
      <c r="AA1185" t="s">
        <v>819</v>
      </c>
    </row>
    <row r="1186" spans="1:29" s="57" customFormat="1">
      <c r="A1186" s="13" t="s">
        <v>197</v>
      </c>
      <c r="B1186" s="13" t="s">
        <v>59</v>
      </c>
      <c r="C1186" s="57" t="s">
        <v>812</v>
      </c>
      <c r="D1186" s="57" t="s">
        <v>967</v>
      </c>
      <c r="E1186" s="57" t="s">
        <v>968</v>
      </c>
      <c r="G1186" s="57">
        <f t="shared" si="18"/>
        <v>2500.560144</v>
      </c>
      <c r="H1186" s="57">
        <v>762.18</v>
      </c>
      <c r="I1186" s="57">
        <v>0.27</v>
      </c>
      <c r="J1186" s="57">
        <v>1.7</v>
      </c>
      <c r="K1186" s="57">
        <v>0.46</v>
      </c>
      <c r="M1186" s="57">
        <v>5</v>
      </c>
      <c r="N1186" s="57">
        <v>0.105</v>
      </c>
      <c r="O1186" s="57">
        <v>0.03</v>
      </c>
      <c r="AA1186" s="57" t="s">
        <v>813</v>
      </c>
      <c r="AB1186" s="57" t="s">
        <v>814</v>
      </c>
      <c r="AC1186" s="149" t="s">
        <v>815</v>
      </c>
    </row>
    <row r="1187" spans="1:29">
      <c r="A1187" t="s">
        <v>197</v>
      </c>
      <c r="B1187" t="s">
        <v>59</v>
      </c>
      <c r="C1187" t="s">
        <v>812</v>
      </c>
      <c r="D1187" t="s">
        <v>967</v>
      </c>
      <c r="E1187" t="s">
        <v>968</v>
      </c>
      <c r="G1187">
        <f t="shared" si="18"/>
        <v>2501.4787680000004</v>
      </c>
      <c r="H1187">
        <v>762.46</v>
      </c>
      <c r="I1187">
        <v>0.12</v>
      </c>
      <c r="J1187">
        <v>1000</v>
      </c>
      <c r="K1187">
        <v>120</v>
      </c>
      <c r="M1187">
        <v>1000</v>
      </c>
      <c r="N1187">
        <v>8.4000000000000005E-2</v>
      </c>
      <c r="O1187">
        <v>0.01</v>
      </c>
      <c r="AA1187" t="s">
        <v>819</v>
      </c>
    </row>
    <row r="1188" spans="1:29">
      <c r="A1188" t="s">
        <v>197</v>
      </c>
      <c r="B1188" t="s">
        <v>59</v>
      </c>
      <c r="C1188" t="s">
        <v>812</v>
      </c>
      <c r="D1188" t="s">
        <v>967</v>
      </c>
      <c r="E1188" t="s">
        <v>968</v>
      </c>
      <c r="G1188">
        <f t="shared" si="18"/>
        <v>2501.872464</v>
      </c>
      <c r="H1188">
        <v>762.58</v>
      </c>
      <c r="I1188">
        <v>0.15</v>
      </c>
      <c r="J1188">
        <v>1000</v>
      </c>
      <c r="K1188">
        <v>150</v>
      </c>
      <c r="M1188">
        <v>1000</v>
      </c>
      <c r="N1188">
        <v>8.4000000000000005E-2</v>
      </c>
      <c r="O1188">
        <v>0.01</v>
      </c>
      <c r="AA1188" t="s">
        <v>819</v>
      </c>
    </row>
    <row r="1189" spans="1:29">
      <c r="A1189" t="s">
        <v>197</v>
      </c>
      <c r="B1189" t="s">
        <v>59</v>
      </c>
      <c r="C1189" t="s">
        <v>812</v>
      </c>
      <c r="D1189" t="s">
        <v>967</v>
      </c>
      <c r="E1189" t="s">
        <v>968</v>
      </c>
      <c r="G1189">
        <f t="shared" si="18"/>
        <v>2502.3645840000004</v>
      </c>
      <c r="H1189">
        <v>762.73</v>
      </c>
      <c r="I1189">
        <v>0.43</v>
      </c>
      <c r="J1189">
        <v>1000</v>
      </c>
      <c r="K1189">
        <v>430</v>
      </c>
      <c r="M1189">
        <v>1000</v>
      </c>
      <c r="N1189">
        <v>7.9000000000000001E-2</v>
      </c>
      <c r="O1189">
        <v>0.03</v>
      </c>
      <c r="AA1189" t="s">
        <v>819</v>
      </c>
    </row>
    <row r="1190" spans="1:29">
      <c r="A1190" t="s">
        <v>197</v>
      </c>
      <c r="B1190" t="s">
        <v>59</v>
      </c>
      <c r="C1190" t="s">
        <v>812</v>
      </c>
      <c r="D1190" t="s">
        <v>967</v>
      </c>
      <c r="E1190" t="s">
        <v>968</v>
      </c>
      <c r="G1190">
        <f t="shared" si="18"/>
        <v>2503.7753280000002</v>
      </c>
      <c r="H1190">
        <v>763.16</v>
      </c>
      <c r="I1190">
        <v>0.12</v>
      </c>
      <c r="J1190">
        <v>1000</v>
      </c>
      <c r="K1190">
        <v>120</v>
      </c>
      <c r="M1190">
        <v>1000</v>
      </c>
      <c r="N1190">
        <v>7.9000000000000001E-2</v>
      </c>
      <c r="O1190">
        <v>0.01</v>
      </c>
      <c r="AA1190" t="s">
        <v>819</v>
      </c>
    </row>
    <row r="1191" spans="1:29">
      <c r="A1191" t="s">
        <v>197</v>
      </c>
      <c r="B1191" t="s">
        <v>59</v>
      </c>
      <c r="C1191" t="s">
        <v>812</v>
      </c>
      <c r="D1191" t="s">
        <v>967</v>
      </c>
      <c r="E1191" t="s">
        <v>968</v>
      </c>
      <c r="G1191">
        <f t="shared" si="18"/>
        <v>2504.1690239999998</v>
      </c>
      <c r="H1191">
        <v>763.28</v>
      </c>
      <c r="I1191">
        <v>0.34</v>
      </c>
      <c r="J1191">
        <v>1000</v>
      </c>
      <c r="K1191">
        <v>340</v>
      </c>
      <c r="M1191">
        <v>1000</v>
      </c>
      <c r="N1191">
        <v>5.2999999999999999E-2</v>
      </c>
      <c r="O1191">
        <v>0.02</v>
      </c>
      <c r="AA1191" t="s">
        <v>819</v>
      </c>
    </row>
    <row r="1192" spans="1:29" s="57" customFormat="1">
      <c r="A1192" s="13" t="s">
        <v>197</v>
      </c>
      <c r="B1192" s="13" t="s">
        <v>59</v>
      </c>
      <c r="C1192" s="57" t="s">
        <v>812</v>
      </c>
      <c r="D1192" s="57" t="s">
        <v>967</v>
      </c>
      <c r="E1192" s="57" t="s">
        <v>968</v>
      </c>
      <c r="G1192" s="57">
        <f t="shared" si="18"/>
        <v>2505.2844960000002</v>
      </c>
      <c r="H1192" s="57">
        <v>763.62</v>
      </c>
      <c r="I1192" s="57">
        <v>0.64</v>
      </c>
      <c r="J1192" s="57">
        <v>1000</v>
      </c>
      <c r="K1192" s="57">
        <v>640</v>
      </c>
      <c r="M1192" s="57">
        <v>1000</v>
      </c>
      <c r="N1192" s="57">
        <v>2.5000000000000001E-2</v>
      </c>
      <c r="O1192" s="57">
        <v>0.02</v>
      </c>
      <c r="AA1192" s="57" t="s">
        <v>819</v>
      </c>
      <c r="AB1192" s="57" t="s">
        <v>821</v>
      </c>
      <c r="AC1192" s="150" t="s">
        <v>822</v>
      </c>
    </row>
    <row r="1193" spans="1:29">
      <c r="A1193" t="s">
        <v>197</v>
      </c>
      <c r="B1193" t="s">
        <v>59</v>
      </c>
      <c r="C1193" t="s">
        <v>812</v>
      </c>
      <c r="D1193" t="s">
        <v>967</v>
      </c>
      <c r="E1193" t="s">
        <v>968</v>
      </c>
      <c r="G1193">
        <f t="shared" si="18"/>
        <v>2507.3842079999999</v>
      </c>
      <c r="H1193">
        <v>764.26</v>
      </c>
      <c r="I1193">
        <v>0.18</v>
      </c>
      <c r="J1193">
        <v>17</v>
      </c>
      <c r="K1193">
        <v>3.06</v>
      </c>
      <c r="M1193">
        <v>3</v>
      </c>
      <c r="N1193">
        <v>2.3E-2</v>
      </c>
      <c r="O1193">
        <v>0</v>
      </c>
      <c r="AA1193" t="s">
        <v>813</v>
      </c>
    </row>
    <row r="1194" spans="1:29">
      <c r="A1194" t="s">
        <v>197</v>
      </c>
      <c r="B1194" t="s">
        <v>59</v>
      </c>
      <c r="C1194" t="s">
        <v>812</v>
      </c>
      <c r="D1194" t="s">
        <v>967</v>
      </c>
      <c r="E1194" t="s">
        <v>968</v>
      </c>
      <c r="G1194">
        <f t="shared" si="18"/>
        <v>2507.9747520000001</v>
      </c>
      <c r="H1194">
        <v>764.44</v>
      </c>
      <c r="I1194">
        <v>0.3</v>
      </c>
      <c r="J1194">
        <v>90</v>
      </c>
      <c r="K1194">
        <v>27</v>
      </c>
      <c r="M1194">
        <v>0.32</v>
      </c>
      <c r="N1194">
        <v>3.4000000000000002E-2</v>
      </c>
      <c r="O1194">
        <v>0.01</v>
      </c>
      <c r="AA1194" t="s">
        <v>1293</v>
      </c>
    </row>
    <row r="1195" spans="1:29">
      <c r="A1195" t="s">
        <v>197</v>
      </c>
      <c r="B1195" t="s">
        <v>59</v>
      </c>
      <c r="C1195" t="s">
        <v>536</v>
      </c>
      <c r="D1195" t="s">
        <v>967</v>
      </c>
      <c r="E1195" t="s">
        <v>968</v>
      </c>
      <c r="G1195">
        <f t="shared" si="18"/>
        <v>2508.9589920000003</v>
      </c>
      <c r="H1195">
        <v>764.74</v>
      </c>
      <c r="I1195">
        <v>0.3</v>
      </c>
      <c r="J1195">
        <v>1000</v>
      </c>
      <c r="K1195">
        <v>300</v>
      </c>
      <c r="M1195">
        <v>19</v>
      </c>
      <c r="N1195">
        <v>1.9E-2</v>
      </c>
      <c r="O1195">
        <v>0.01</v>
      </c>
      <c r="AA1195" t="s">
        <v>1294</v>
      </c>
    </row>
    <row r="1196" spans="1:29">
      <c r="A1196" t="s">
        <v>197</v>
      </c>
      <c r="B1196" t="s">
        <v>59</v>
      </c>
      <c r="C1196" t="s">
        <v>536</v>
      </c>
      <c r="D1196" t="s">
        <v>967</v>
      </c>
      <c r="E1196" t="s">
        <v>968</v>
      </c>
      <c r="G1196">
        <f t="shared" si="18"/>
        <v>2509.97604</v>
      </c>
      <c r="H1196">
        <v>765.05</v>
      </c>
      <c r="I1196">
        <v>0.3</v>
      </c>
      <c r="J1196">
        <v>1000</v>
      </c>
      <c r="K1196">
        <v>300</v>
      </c>
      <c r="M1196">
        <v>1000</v>
      </c>
      <c r="N1196">
        <v>1.7999999999999999E-2</v>
      </c>
      <c r="O1196">
        <v>0.01</v>
      </c>
      <c r="AA1196" t="s">
        <v>1295</v>
      </c>
    </row>
    <row r="1197" spans="1:29">
      <c r="A1197" t="s">
        <v>197</v>
      </c>
      <c r="B1197" t="s">
        <v>59</v>
      </c>
      <c r="C1197" t="s">
        <v>536</v>
      </c>
      <c r="D1197" t="s">
        <v>967</v>
      </c>
      <c r="E1197" t="s">
        <v>968</v>
      </c>
      <c r="G1197">
        <f t="shared" si="18"/>
        <v>2510.9602800000002</v>
      </c>
      <c r="H1197">
        <v>765.35</v>
      </c>
      <c r="I1197">
        <v>0.18</v>
      </c>
      <c r="J1197">
        <v>0.01</v>
      </c>
      <c r="K1197">
        <v>0</v>
      </c>
      <c r="M1197">
        <v>0.01</v>
      </c>
      <c r="AA1197" t="s">
        <v>454</v>
      </c>
    </row>
    <row r="1198" spans="1:29">
      <c r="A1198" t="s">
        <v>197</v>
      </c>
      <c r="B1198" t="s">
        <v>59</v>
      </c>
      <c r="C1198" t="s">
        <v>536</v>
      </c>
      <c r="D1198" t="s">
        <v>967</v>
      </c>
      <c r="E1198" t="s">
        <v>968</v>
      </c>
      <c r="G1198">
        <f t="shared" si="18"/>
        <v>2511.5836319999999</v>
      </c>
      <c r="H1198">
        <v>765.54</v>
      </c>
      <c r="I1198">
        <v>0.3</v>
      </c>
      <c r="J1198">
        <v>1000</v>
      </c>
      <c r="K1198">
        <v>300</v>
      </c>
      <c r="M1198">
        <v>1000</v>
      </c>
      <c r="N1198">
        <v>0.03</v>
      </c>
      <c r="O1198">
        <v>0.01</v>
      </c>
      <c r="AA1198" t="s">
        <v>819</v>
      </c>
    </row>
    <row r="1199" spans="1:29">
      <c r="A1199" t="s">
        <v>197</v>
      </c>
      <c r="B1199" t="s">
        <v>59</v>
      </c>
      <c r="C1199" t="s">
        <v>536</v>
      </c>
      <c r="D1199" t="s">
        <v>967</v>
      </c>
      <c r="E1199" t="s">
        <v>968</v>
      </c>
      <c r="G1199">
        <f t="shared" si="18"/>
        <v>2512.5678720000001</v>
      </c>
      <c r="H1199">
        <v>765.84</v>
      </c>
      <c r="I1199">
        <v>0.73</v>
      </c>
      <c r="J1199">
        <v>0</v>
      </c>
      <c r="K1199">
        <v>0</v>
      </c>
      <c r="M1199">
        <v>0</v>
      </c>
      <c r="N1199">
        <v>0.01</v>
      </c>
      <c r="O1199">
        <v>0.01</v>
      </c>
      <c r="AA1199" t="s">
        <v>454</v>
      </c>
    </row>
    <row r="1200" spans="1:29">
      <c r="A1200" t="s">
        <v>197</v>
      </c>
      <c r="B1200" t="s">
        <v>59</v>
      </c>
      <c r="C1200" t="s">
        <v>536</v>
      </c>
      <c r="D1200" t="s">
        <v>967</v>
      </c>
      <c r="E1200" t="s">
        <v>968</v>
      </c>
      <c r="G1200">
        <f t="shared" si="18"/>
        <v>2514.9628560000001</v>
      </c>
      <c r="H1200">
        <v>766.57</v>
      </c>
      <c r="I1200">
        <v>0.61</v>
      </c>
      <c r="J1200">
        <v>0</v>
      </c>
      <c r="K1200">
        <v>0</v>
      </c>
      <c r="M1200">
        <v>0</v>
      </c>
      <c r="N1200">
        <v>7.0000000000000001E-3</v>
      </c>
      <c r="O1200">
        <v>0</v>
      </c>
      <c r="AA1200" t="s">
        <v>454</v>
      </c>
    </row>
    <row r="1201" spans="1:30">
      <c r="A1201" t="s">
        <v>197</v>
      </c>
      <c r="B1201" t="s">
        <v>59</v>
      </c>
      <c r="C1201" t="s">
        <v>536</v>
      </c>
      <c r="D1201" t="s">
        <v>967</v>
      </c>
      <c r="E1201" t="s">
        <v>968</v>
      </c>
      <c r="G1201">
        <f t="shared" si="18"/>
        <v>2516.964144</v>
      </c>
      <c r="H1201">
        <v>767.18</v>
      </c>
      <c r="I1201">
        <v>0.79</v>
      </c>
      <c r="J1201">
        <v>0</v>
      </c>
      <c r="K1201">
        <v>0</v>
      </c>
      <c r="M1201">
        <v>0</v>
      </c>
      <c r="N1201">
        <v>0.01</v>
      </c>
      <c r="O1201">
        <v>0.01</v>
      </c>
      <c r="AA1201" t="s">
        <v>454</v>
      </c>
    </row>
    <row r="1202" spans="1:30">
      <c r="A1202" t="s">
        <v>197</v>
      </c>
      <c r="B1202" t="s">
        <v>59</v>
      </c>
      <c r="C1202" t="s">
        <v>536</v>
      </c>
      <c r="D1202" t="s">
        <v>1141</v>
      </c>
      <c r="E1202" t="s">
        <v>1142</v>
      </c>
      <c r="G1202">
        <f t="shared" si="18"/>
        <v>2519.5559760000001</v>
      </c>
      <c r="H1202">
        <v>767.97</v>
      </c>
      <c r="I1202">
        <v>8.66</v>
      </c>
      <c r="AA1202" t="s">
        <v>970</v>
      </c>
    </row>
    <row r="1203" spans="1:30" s="57" customFormat="1">
      <c r="A1203" s="57" t="s">
        <v>203</v>
      </c>
      <c r="B1203" s="57" t="s">
        <v>50</v>
      </c>
      <c r="C1203" s="57" t="s">
        <v>568</v>
      </c>
      <c r="D1203" s="57" t="s">
        <v>746</v>
      </c>
      <c r="E1203" s="57" t="s">
        <v>34</v>
      </c>
      <c r="G1203" s="57">
        <f t="shared" si="18"/>
        <v>2567.9805840000004</v>
      </c>
      <c r="H1203" s="57">
        <v>782.73</v>
      </c>
      <c r="I1203" s="57">
        <v>1.22</v>
      </c>
      <c r="AA1203" s="57" t="s">
        <v>970</v>
      </c>
      <c r="AB1203" s="57" t="str">
        <f>Sampling_2022!W36</f>
        <v>SR-2022-001/O-16-4-1</v>
      </c>
      <c r="AC1203" s="149" t="s">
        <v>571</v>
      </c>
    </row>
    <row r="1204" spans="1:30">
      <c r="A1204" t="s">
        <v>203</v>
      </c>
      <c r="B1204" t="s">
        <v>50</v>
      </c>
      <c r="C1204" t="s">
        <v>568</v>
      </c>
      <c r="D1204" t="s">
        <v>1160</v>
      </c>
      <c r="E1204" t="s">
        <v>1161</v>
      </c>
      <c r="G1204">
        <f t="shared" si="18"/>
        <v>2571.9831600000002</v>
      </c>
      <c r="H1204">
        <v>783.95</v>
      </c>
      <c r="I1204">
        <v>0.24</v>
      </c>
      <c r="AA1204" t="s">
        <v>276</v>
      </c>
    </row>
    <row r="1205" spans="1:30">
      <c r="A1205" t="s">
        <v>203</v>
      </c>
      <c r="B1205" t="s">
        <v>50</v>
      </c>
      <c r="C1205" t="s">
        <v>568</v>
      </c>
      <c r="D1205" t="s">
        <v>967</v>
      </c>
      <c r="E1205" t="s">
        <v>968</v>
      </c>
      <c r="G1205">
        <f t="shared" si="18"/>
        <v>2572.7705520000004</v>
      </c>
      <c r="H1205">
        <v>784.19</v>
      </c>
      <c r="I1205">
        <v>0.37</v>
      </c>
      <c r="J1205">
        <v>1365</v>
      </c>
      <c r="K1205">
        <v>505.05</v>
      </c>
      <c r="M1205">
        <v>11</v>
      </c>
      <c r="N1205">
        <v>0.107</v>
      </c>
      <c r="O1205">
        <v>0.04</v>
      </c>
      <c r="P1205">
        <v>2710</v>
      </c>
      <c r="Q1205">
        <v>2420</v>
      </c>
      <c r="AA1205" t="s">
        <v>569</v>
      </c>
    </row>
    <row r="1206" spans="1:30">
      <c r="A1206" s="13" t="s">
        <v>203</v>
      </c>
      <c r="B1206" s="13" t="s">
        <v>50</v>
      </c>
      <c r="C1206" t="s">
        <v>568</v>
      </c>
      <c r="D1206" t="s">
        <v>967</v>
      </c>
      <c r="E1206" t="s">
        <v>968</v>
      </c>
      <c r="G1206">
        <f t="shared" si="18"/>
        <v>2573.9844480000002</v>
      </c>
      <c r="H1206">
        <v>784.56</v>
      </c>
      <c r="I1206">
        <v>0.43</v>
      </c>
      <c r="J1206">
        <v>1000</v>
      </c>
      <c r="K1206">
        <v>430</v>
      </c>
      <c r="M1206">
        <v>1000</v>
      </c>
      <c r="N1206">
        <v>0.16800000000000001</v>
      </c>
      <c r="O1206">
        <v>7.0000000000000007E-2</v>
      </c>
      <c r="P1206">
        <v>2650</v>
      </c>
      <c r="Q1206">
        <v>2200</v>
      </c>
      <c r="AA1206" t="s">
        <v>569</v>
      </c>
    </row>
    <row r="1207" spans="1:30">
      <c r="A1207" t="s">
        <v>203</v>
      </c>
      <c r="B1207" t="s">
        <v>53</v>
      </c>
      <c r="C1207" t="s">
        <v>568</v>
      </c>
      <c r="D1207" t="s">
        <v>967</v>
      </c>
      <c r="E1207" t="s">
        <v>968</v>
      </c>
      <c r="G1207">
        <f t="shared" si="18"/>
        <v>2575.362384</v>
      </c>
      <c r="H1207">
        <v>784.98</v>
      </c>
      <c r="I1207">
        <v>0.49</v>
      </c>
      <c r="J1207">
        <v>6.2</v>
      </c>
      <c r="K1207">
        <v>3.04</v>
      </c>
      <c r="M1207">
        <v>36</v>
      </c>
      <c r="N1207">
        <v>0.16200000000000001</v>
      </c>
      <c r="O1207">
        <v>0.08</v>
      </c>
      <c r="P1207">
        <v>2720</v>
      </c>
      <c r="Q1207">
        <v>2280</v>
      </c>
      <c r="AA1207" t="s">
        <v>439</v>
      </c>
    </row>
    <row r="1208" spans="1:30">
      <c r="A1208" t="s">
        <v>203</v>
      </c>
      <c r="B1208" t="s">
        <v>53</v>
      </c>
      <c r="C1208" t="s">
        <v>568</v>
      </c>
      <c r="D1208" t="s">
        <v>967</v>
      </c>
      <c r="E1208" t="s">
        <v>968</v>
      </c>
      <c r="G1208">
        <f t="shared" si="18"/>
        <v>2576.9699760000003</v>
      </c>
      <c r="H1208">
        <v>785.47</v>
      </c>
      <c r="I1208">
        <v>0.46</v>
      </c>
      <c r="J1208">
        <v>15</v>
      </c>
      <c r="K1208">
        <v>6.9</v>
      </c>
      <c r="M1208">
        <v>0.57999999999999996</v>
      </c>
      <c r="N1208">
        <v>3.5000000000000003E-2</v>
      </c>
      <c r="O1208">
        <v>0.02</v>
      </c>
      <c r="P1208">
        <v>2640</v>
      </c>
      <c r="Q1208">
        <v>2560</v>
      </c>
      <c r="AA1208" t="s">
        <v>1245</v>
      </c>
    </row>
    <row r="1209" spans="1:30">
      <c r="A1209" t="s">
        <v>203</v>
      </c>
      <c r="B1209" t="s">
        <v>53</v>
      </c>
      <c r="C1209" t="s">
        <v>568</v>
      </c>
      <c r="D1209" t="s">
        <v>967</v>
      </c>
      <c r="E1209" t="s">
        <v>968</v>
      </c>
      <c r="G1209">
        <f t="shared" si="18"/>
        <v>2578.4791439999999</v>
      </c>
      <c r="H1209">
        <v>785.93</v>
      </c>
      <c r="I1209">
        <v>0.4</v>
      </c>
      <c r="J1209">
        <v>15</v>
      </c>
      <c r="K1209">
        <v>6</v>
      </c>
      <c r="M1209">
        <v>0.57999999999999996</v>
      </c>
      <c r="N1209">
        <v>3.5000000000000003E-2</v>
      </c>
      <c r="O1209">
        <v>0.01</v>
      </c>
      <c r="AA1209" t="s">
        <v>917</v>
      </c>
    </row>
    <row r="1210" spans="1:30">
      <c r="A1210" t="s">
        <v>203</v>
      </c>
      <c r="B1210" t="s">
        <v>53</v>
      </c>
      <c r="C1210" t="s">
        <v>568</v>
      </c>
      <c r="D1210" t="s">
        <v>967</v>
      </c>
      <c r="E1210" t="s">
        <v>968</v>
      </c>
      <c r="G1210">
        <f t="shared" si="18"/>
        <v>2579.7586560000004</v>
      </c>
      <c r="H1210">
        <v>786.32</v>
      </c>
      <c r="I1210">
        <v>0.46</v>
      </c>
      <c r="J1210">
        <v>2.7</v>
      </c>
      <c r="K1210">
        <v>1.24</v>
      </c>
      <c r="M1210">
        <v>4.5999999999999996</v>
      </c>
      <c r="N1210">
        <v>9.8000000000000004E-2</v>
      </c>
      <c r="O1210">
        <v>0.05</v>
      </c>
      <c r="P1210">
        <v>2640</v>
      </c>
      <c r="Q1210">
        <v>2380</v>
      </c>
      <c r="AA1210" t="s">
        <v>439</v>
      </c>
    </row>
    <row r="1211" spans="1:30">
      <c r="A1211" t="s">
        <v>203</v>
      </c>
      <c r="B1211" t="s">
        <v>53</v>
      </c>
      <c r="C1211" t="s">
        <v>568</v>
      </c>
      <c r="D1211" t="s">
        <v>967</v>
      </c>
      <c r="E1211" t="s">
        <v>968</v>
      </c>
      <c r="G1211">
        <f t="shared" si="18"/>
        <v>2581.267824</v>
      </c>
      <c r="H1211">
        <v>786.78</v>
      </c>
      <c r="I1211">
        <v>0.52</v>
      </c>
      <c r="J1211">
        <v>1000</v>
      </c>
      <c r="K1211">
        <v>520</v>
      </c>
      <c r="M1211">
        <v>1000</v>
      </c>
      <c r="N1211">
        <v>0.111</v>
      </c>
      <c r="O1211">
        <v>0.06</v>
      </c>
      <c r="P1211">
        <v>2670</v>
      </c>
      <c r="Q1211">
        <v>2370</v>
      </c>
      <c r="AA1211" t="s">
        <v>575</v>
      </c>
    </row>
    <row r="1212" spans="1:30">
      <c r="A1212" t="s">
        <v>203</v>
      </c>
      <c r="B1212" t="s">
        <v>53</v>
      </c>
      <c r="C1212" t="s">
        <v>568</v>
      </c>
      <c r="D1212" t="s">
        <v>967</v>
      </c>
      <c r="E1212" t="s">
        <v>968</v>
      </c>
      <c r="G1212">
        <f t="shared" si="18"/>
        <v>2582.9738400000001</v>
      </c>
      <c r="H1212">
        <v>787.3</v>
      </c>
      <c r="I1212">
        <v>0.15</v>
      </c>
      <c r="J1212">
        <v>2.5</v>
      </c>
      <c r="K1212">
        <v>0.38</v>
      </c>
      <c r="M1212">
        <v>2.2000000000000002</v>
      </c>
      <c r="N1212">
        <v>0.14099999999999999</v>
      </c>
      <c r="O1212">
        <v>0.02</v>
      </c>
      <c r="P1212">
        <v>2680</v>
      </c>
      <c r="Q1212">
        <v>2300</v>
      </c>
      <c r="AA1212" t="s">
        <v>439</v>
      </c>
    </row>
    <row r="1213" spans="1:30" s="17" customFormat="1">
      <c r="A1213" s="17" t="s">
        <v>203</v>
      </c>
      <c r="B1213" s="17" t="s">
        <v>53</v>
      </c>
      <c r="C1213" s="17" t="s">
        <v>568</v>
      </c>
      <c r="D1213" s="17" t="s">
        <v>967</v>
      </c>
      <c r="E1213" s="17" t="s">
        <v>968</v>
      </c>
      <c r="G1213" s="17">
        <f t="shared" si="18"/>
        <v>2583.4659600000005</v>
      </c>
      <c r="H1213" s="17">
        <v>787.45</v>
      </c>
      <c r="I1213" s="17">
        <v>0.7</v>
      </c>
      <c r="J1213" s="17">
        <v>2.5</v>
      </c>
      <c r="K1213">
        <v>1.75</v>
      </c>
      <c r="M1213" s="17">
        <v>2.2000000000000002</v>
      </c>
      <c r="N1213" s="17">
        <v>0.14099999999999999</v>
      </c>
      <c r="O1213" s="17">
        <v>0.1</v>
      </c>
      <c r="AA1213" s="17" t="s">
        <v>917</v>
      </c>
      <c r="AD1213" s="17" t="str">
        <f>Sampling_2022!AB110</f>
        <v>No cores of that depth</v>
      </c>
    </row>
    <row r="1214" spans="1:30" s="17" customFormat="1">
      <c r="A1214" s="17" t="s">
        <v>203</v>
      </c>
      <c r="B1214" s="17" t="s">
        <v>53</v>
      </c>
      <c r="C1214" s="17" t="s">
        <v>568</v>
      </c>
      <c r="D1214" s="17" t="s">
        <v>967</v>
      </c>
      <c r="E1214" s="17" t="s">
        <v>968</v>
      </c>
      <c r="G1214" s="17">
        <f t="shared" si="18"/>
        <v>2585.7625200000002</v>
      </c>
      <c r="H1214" s="17">
        <v>788.15</v>
      </c>
      <c r="I1214" s="17">
        <v>0.37</v>
      </c>
      <c r="J1214" s="17">
        <v>1660</v>
      </c>
      <c r="K1214">
        <v>614.20000000000005</v>
      </c>
      <c r="M1214" s="17">
        <v>1.5</v>
      </c>
      <c r="N1214" s="17">
        <v>4.2999999999999997E-2</v>
      </c>
      <c r="O1214" s="17">
        <v>0.02</v>
      </c>
      <c r="AA1214" s="17" t="s">
        <v>920</v>
      </c>
      <c r="AD1214" s="17" t="str">
        <f>AD1213</f>
        <v>No cores of that depth</v>
      </c>
    </row>
    <row r="1215" spans="1:30">
      <c r="A1215" t="s">
        <v>203</v>
      </c>
      <c r="B1215" t="s">
        <v>53</v>
      </c>
      <c r="C1215" t="s">
        <v>812</v>
      </c>
      <c r="D1215" t="s">
        <v>967</v>
      </c>
      <c r="E1215" t="s">
        <v>968</v>
      </c>
      <c r="G1215">
        <f t="shared" si="18"/>
        <v>2586.976416</v>
      </c>
      <c r="H1215">
        <v>788.52</v>
      </c>
      <c r="I1215">
        <v>0.24</v>
      </c>
      <c r="J1215">
        <v>1660</v>
      </c>
      <c r="K1215">
        <v>398.4</v>
      </c>
      <c r="M1215">
        <v>1.5</v>
      </c>
      <c r="N1215">
        <v>4.2999999999999997E-2</v>
      </c>
      <c r="O1215">
        <v>0.01</v>
      </c>
      <c r="P1215">
        <v>2660</v>
      </c>
      <c r="Q1215">
        <v>2550</v>
      </c>
      <c r="AA1215" t="s">
        <v>454</v>
      </c>
    </row>
    <row r="1216" spans="1:30">
      <c r="A1216" t="s">
        <v>203</v>
      </c>
      <c r="B1216" t="s">
        <v>53</v>
      </c>
      <c r="C1216" t="s">
        <v>812</v>
      </c>
      <c r="D1216" t="s">
        <v>967</v>
      </c>
      <c r="E1216" t="s">
        <v>968</v>
      </c>
      <c r="G1216">
        <f t="shared" si="18"/>
        <v>2587.7638080000002</v>
      </c>
      <c r="H1216">
        <v>788.76</v>
      </c>
      <c r="I1216">
        <v>0.3</v>
      </c>
      <c r="J1216">
        <v>1088</v>
      </c>
      <c r="K1216">
        <v>326.39999999999998</v>
      </c>
      <c r="M1216">
        <v>13</v>
      </c>
      <c r="N1216">
        <v>5.8999999999999997E-2</v>
      </c>
      <c r="O1216">
        <v>0.02</v>
      </c>
      <c r="P1216">
        <v>2710</v>
      </c>
      <c r="Q1216">
        <v>2550</v>
      </c>
      <c r="AA1216" t="s">
        <v>1245</v>
      </c>
    </row>
    <row r="1217" spans="1:29">
      <c r="A1217" t="s">
        <v>203</v>
      </c>
      <c r="B1217" t="s">
        <v>53</v>
      </c>
      <c r="C1217" t="s">
        <v>812</v>
      </c>
      <c r="D1217" t="s">
        <v>967</v>
      </c>
      <c r="E1217" t="s">
        <v>968</v>
      </c>
      <c r="G1217">
        <f t="shared" si="18"/>
        <v>2588.7808560000003</v>
      </c>
      <c r="H1217">
        <v>789.07</v>
      </c>
      <c r="I1217">
        <v>0.3</v>
      </c>
      <c r="J1217">
        <v>1131</v>
      </c>
      <c r="K1217">
        <v>339.3</v>
      </c>
      <c r="M1217">
        <v>15</v>
      </c>
      <c r="N1217">
        <v>9.0999999999999998E-2</v>
      </c>
      <c r="O1217">
        <v>0.03</v>
      </c>
      <c r="P1217">
        <v>2680</v>
      </c>
      <c r="Q1217">
        <v>2660</v>
      </c>
      <c r="AA1217" t="s">
        <v>569</v>
      </c>
    </row>
    <row r="1218" spans="1:29">
      <c r="A1218" t="s">
        <v>203</v>
      </c>
      <c r="B1218" t="s">
        <v>53</v>
      </c>
      <c r="C1218" t="s">
        <v>812</v>
      </c>
      <c r="D1218" t="s">
        <v>967</v>
      </c>
      <c r="E1218" t="s">
        <v>968</v>
      </c>
      <c r="G1218">
        <f t="shared" si="18"/>
        <v>2589.7650960000001</v>
      </c>
      <c r="H1218">
        <v>789.37</v>
      </c>
      <c r="I1218">
        <v>0.27</v>
      </c>
      <c r="J1218">
        <v>1000</v>
      </c>
      <c r="K1218">
        <v>270</v>
      </c>
      <c r="M1218">
        <v>1000</v>
      </c>
      <c r="N1218">
        <v>7.6999999999999999E-2</v>
      </c>
      <c r="O1218">
        <v>0.02</v>
      </c>
      <c r="P1218">
        <v>2670</v>
      </c>
      <c r="Q1218">
        <v>2470</v>
      </c>
      <c r="AA1218" t="s">
        <v>575</v>
      </c>
    </row>
    <row r="1219" spans="1:29">
      <c r="A1219" t="s">
        <v>203</v>
      </c>
      <c r="B1219" t="s">
        <v>53</v>
      </c>
      <c r="C1219" t="s">
        <v>812</v>
      </c>
      <c r="D1219" t="s">
        <v>967</v>
      </c>
      <c r="E1219" t="s">
        <v>968</v>
      </c>
      <c r="G1219">
        <f t="shared" ref="G1219:G1282" si="19">H1219*3.2808</f>
        <v>2590.68372</v>
      </c>
      <c r="H1219">
        <v>789.65</v>
      </c>
      <c r="I1219">
        <v>0.09</v>
      </c>
      <c r="J1219">
        <v>1000</v>
      </c>
      <c r="K1219">
        <v>90</v>
      </c>
      <c r="M1219">
        <v>1000</v>
      </c>
      <c r="N1219">
        <v>9.0999999999999998E-2</v>
      </c>
      <c r="O1219">
        <v>0.01</v>
      </c>
      <c r="P1219">
        <v>2670</v>
      </c>
      <c r="Q1219">
        <v>2580</v>
      </c>
      <c r="AA1219" t="s">
        <v>575</v>
      </c>
    </row>
    <row r="1220" spans="1:29">
      <c r="A1220" t="s">
        <v>203</v>
      </c>
      <c r="B1220" t="s">
        <v>59</v>
      </c>
      <c r="C1220" t="s">
        <v>812</v>
      </c>
      <c r="D1220" t="s">
        <v>746</v>
      </c>
      <c r="E1220" t="s">
        <v>34</v>
      </c>
      <c r="G1220">
        <f t="shared" si="19"/>
        <v>2590.9789920000003</v>
      </c>
      <c r="H1220">
        <v>789.74</v>
      </c>
      <c r="I1220">
        <v>0.06</v>
      </c>
      <c r="AA1220" t="s">
        <v>1296</v>
      </c>
    </row>
    <row r="1221" spans="1:29">
      <c r="A1221" t="s">
        <v>203</v>
      </c>
      <c r="B1221" t="s">
        <v>59</v>
      </c>
      <c r="C1221" t="s">
        <v>812</v>
      </c>
      <c r="D1221" t="s">
        <v>967</v>
      </c>
      <c r="E1221" t="s">
        <v>968</v>
      </c>
      <c r="G1221">
        <f t="shared" si="19"/>
        <v>2591.1758399999999</v>
      </c>
      <c r="H1221">
        <v>789.8</v>
      </c>
      <c r="I1221">
        <v>0.24</v>
      </c>
      <c r="J1221">
        <v>1000</v>
      </c>
      <c r="K1221">
        <v>240</v>
      </c>
      <c r="M1221">
        <v>1000</v>
      </c>
      <c r="N1221">
        <v>7.6999999999999999E-2</v>
      </c>
      <c r="O1221">
        <v>0.02</v>
      </c>
      <c r="AA1221" t="s">
        <v>575</v>
      </c>
    </row>
    <row r="1222" spans="1:29" s="57" customFormat="1">
      <c r="A1222" s="13" t="s">
        <v>203</v>
      </c>
      <c r="B1222" s="13" t="s">
        <v>39</v>
      </c>
      <c r="C1222" s="57" t="s">
        <v>335</v>
      </c>
      <c r="D1222" s="57" t="s">
        <v>967</v>
      </c>
      <c r="E1222" s="57" t="s">
        <v>968</v>
      </c>
      <c r="G1222" s="57">
        <f t="shared" si="19"/>
        <v>2381.9592240000002</v>
      </c>
      <c r="H1222" s="57">
        <v>726.03</v>
      </c>
      <c r="I1222" s="57">
        <v>1.52</v>
      </c>
      <c r="J1222" s="57">
        <v>0.01</v>
      </c>
      <c r="K1222" s="57">
        <v>0.02</v>
      </c>
      <c r="M1222" s="57">
        <v>0</v>
      </c>
      <c r="N1222" s="57">
        <v>0.04</v>
      </c>
      <c r="O1222" s="57">
        <v>0.06</v>
      </c>
      <c r="P1222" s="57">
        <v>2690</v>
      </c>
      <c r="Q1222" s="57">
        <v>2590</v>
      </c>
      <c r="AA1222" s="57" t="s">
        <v>478</v>
      </c>
      <c r="AB1222" s="57" t="s">
        <v>508</v>
      </c>
      <c r="AC1222" s="149" t="s">
        <v>509</v>
      </c>
    </row>
    <row r="1223" spans="1:29">
      <c r="A1223" t="s">
        <v>203</v>
      </c>
      <c r="B1223" t="s">
        <v>39</v>
      </c>
      <c r="C1223" t="s">
        <v>335</v>
      </c>
      <c r="D1223" t="s">
        <v>967</v>
      </c>
      <c r="E1223" t="s">
        <v>968</v>
      </c>
      <c r="G1223">
        <f t="shared" si="19"/>
        <v>2386.9788479999997</v>
      </c>
      <c r="H1223">
        <v>727.56</v>
      </c>
      <c r="I1223">
        <v>0.91</v>
      </c>
      <c r="J1223">
        <v>0.27</v>
      </c>
      <c r="K1223">
        <v>0.25</v>
      </c>
      <c r="M1223">
        <v>0.01</v>
      </c>
      <c r="N1223">
        <v>4.3999999999999997E-2</v>
      </c>
      <c r="O1223">
        <v>0.04</v>
      </c>
      <c r="P1223">
        <v>2720</v>
      </c>
      <c r="Q1223">
        <v>2600</v>
      </c>
      <c r="AA1223" t="s">
        <v>478</v>
      </c>
    </row>
    <row r="1224" spans="1:29">
      <c r="A1224" t="s">
        <v>203</v>
      </c>
      <c r="B1224" t="s">
        <v>39</v>
      </c>
      <c r="C1224" t="s">
        <v>335</v>
      </c>
      <c r="D1224" t="s">
        <v>967</v>
      </c>
      <c r="E1224" t="s">
        <v>968</v>
      </c>
      <c r="G1224">
        <f t="shared" si="19"/>
        <v>2389.9643760000004</v>
      </c>
      <c r="H1224">
        <v>728.47</v>
      </c>
      <c r="I1224">
        <v>1.28</v>
      </c>
      <c r="J1224">
        <v>0.15</v>
      </c>
      <c r="K1224">
        <v>0.19</v>
      </c>
      <c r="M1224">
        <v>0.03</v>
      </c>
      <c r="N1224">
        <v>4.5999999999999999E-2</v>
      </c>
      <c r="O1224">
        <v>0.06</v>
      </c>
      <c r="P1224">
        <v>2700</v>
      </c>
      <c r="Q1224">
        <v>2570</v>
      </c>
      <c r="AA1224" t="s">
        <v>478</v>
      </c>
    </row>
    <row r="1225" spans="1:29">
      <c r="A1225" t="s">
        <v>203</v>
      </c>
      <c r="B1225" t="s">
        <v>39</v>
      </c>
      <c r="C1225" t="s">
        <v>335</v>
      </c>
      <c r="D1225" t="s">
        <v>967</v>
      </c>
      <c r="E1225" t="s">
        <v>968</v>
      </c>
      <c r="G1225">
        <f t="shared" si="19"/>
        <v>2394.1638000000003</v>
      </c>
      <c r="H1225">
        <v>729.75</v>
      </c>
      <c r="I1225">
        <v>1.1000000000000001</v>
      </c>
      <c r="J1225">
        <v>0.27</v>
      </c>
      <c r="K1225">
        <v>0.3</v>
      </c>
      <c r="M1225">
        <v>0</v>
      </c>
      <c r="N1225">
        <v>2.1000000000000001E-2</v>
      </c>
      <c r="O1225">
        <v>0.02</v>
      </c>
      <c r="P1225">
        <v>2690</v>
      </c>
      <c r="Q1225">
        <v>2630</v>
      </c>
      <c r="AA1225" t="s">
        <v>478</v>
      </c>
    </row>
    <row r="1226" spans="1:29">
      <c r="A1226" t="s">
        <v>203</v>
      </c>
      <c r="B1226" t="s">
        <v>39</v>
      </c>
      <c r="C1226" t="s">
        <v>335</v>
      </c>
      <c r="D1226" t="s">
        <v>967</v>
      </c>
      <c r="E1226" t="s">
        <v>968</v>
      </c>
      <c r="G1226">
        <f t="shared" si="19"/>
        <v>2397.77268</v>
      </c>
      <c r="H1226">
        <v>730.85</v>
      </c>
      <c r="I1226">
        <v>0.98</v>
      </c>
      <c r="J1226">
        <v>0.02</v>
      </c>
      <c r="K1226">
        <v>0.02</v>
      </c>
      <c r="M1226">
        <v>7.0000000000000007E-2</v>
      </c>
      <c r="N1226">
        <v>0.01</v>
      </c>
      <c r="O1226">
        <v>0.01</v>
      </c>
      <c r="P1226">
        <v>2740</v>
      </c>
      <c r="Q1226">
        <v>2690</v>
      </c>
      <c r="AA1226" t="s">
        <v>478</v>
      </c>
    </row>
    <row r="1227" spans="1:29">
      <c r="A1227" t="s">
        <v>203</v>
      </c>
      <c r="B1227" t="s">
        <v>39</v>
      </c>
      <c r="C1227" t="s">
        <v>335</v>
      </c>
      <c r="D1227" t="s">
        <v>967</v>
      </c>
      <c r="E1227" t="s">
        <v>968</v>
      </c>
      <c r="G1227">
        <f t="shared" si="19"/>
        <v>2400.9550560000002</v>
      </c>
      <c r="H1227">
        <v>731.82</v>
      </c>
      <c r="I1227">
        <v>0.37</v>
      </c>
      <c r="J1227">
        <v>0.02</v>
      </c>
      <c r="K1227">
        <v>0.01</v>
      </c>
      <c r="M1227">
        <v>0.01</v>
      </c>
      <c r="N1227">
        <v>3.3000000000000002E-2</v>
      </c>
      <c r="O1227">
        <v>0.01</v>
      </c>
      <c r="P1227">
        <v>2730</v>
      </c>
      <c r="Q1227">
        <v>2640</v>
      </c>
      <c r="AA1227" t="s">
        <v>1267</v>
      </c>
    </row>
    <row r="1228" spans="1:29">
      <c r="A1228" t="s">
        <v>203</v>
      </c>
      <c r="B1228" t="s">
        <v>39</v>
      </c>
      <c r="C1228" t="s">
        <v>335</v>
      </c>
      <c r="D1228" t="s">
        <v>967</v>
      </c>
      <c r="E1228" t="s">
        <v>968</v>
      </c>
      <c r="G1228">
        <f t="shared" si="19"/>
        <v>2402.1689520000004</v>
      </c>
      <c r="H1228">
        <v>732.19</v>
      </c>
      <c r="I1228">
        <v>1.01</v>
      </c>
      <c r="J1228">
        <v>0.13</v>
      </c>
      <c r="K1228">
        <v>0.13</v>
      </c>
      <c r="M1228">
        <v>0.01</v>
      </c>
      <c r="N1228">
        <v>4.4999999999999998E-2</v>
      </c>
      <c r="O1228">
        <v>0.05</v>
      </c>
      <c r="P1228">
        <v>2710</v>
      </c>
      <c r="Q1228">
        <v>2590</v>
      </c>
      <c r="AA1228" t="s">
        <v>478</v>
      </c>
    </row>
    <row r="1229" spans="1:29">
      <c r="A1229" t="s">
        <v>203</v>
      </c>
      <c r="B1229" t="s">
        <v>39</v>
      </c>
      <c r="C1229" t="s">
        <v>335</v>
      </c>
      <c r="D1229" t="s">
        <v>967</v>
      </c>
      <c r="E1229" t="s">
        <v>968</v>
      </c>
      <c r="G1229">
        <f t="shared" si="19"/>
        <v>2405.4825600000004</v>
      </c>
      <c r="H1229">
        <v>733.2</v>
      </c>
      <c r="I1229">
        <v>0.88</v>
      </c>
      <c r="J1229">
        <v>0.01</v>
      </c>
      <c r="K1229">
        <v>0</v>
      </c>
      <c r="M1229">
        <v>2.2999999999999998</v>
      </c>
      <c r="N1229">
        <v>2.7E-2</v>
      </c>
      <c r="O1229">
        <v>0.02</v>
      </c>
      <c r="P1229">
        <v>2670</v>
      </c>
      <c r="Q1229">
        <v>2600</v>
      </c>
      <c r="AA1229" t="s">
        <v>1297</v>
      </c>
    </row>
    <row r="1230" spans="1:29">
      <c r="A1230" t="s">
        <v>203</v>
      </c>
      <c r="B1230" t="s">
        <v>39</v>
      </c>
      <c r="C1230" t="s">
        <v>335</v>
      </c>
      <c r="D1230" t="s">
        <v>967</v>
      </c>
      <c r="E1230" t="s">
        <v>968</v>
      </c>
      <c r="G1230">
        <f t="shared" si="19"/>
        <v>2408.3696640000003</v>
      </c>
      <c r="H1230">
        <v>734.08</v>
      </c>
      <c r="I1230">
        <v>0.79</v>
      </c>
      <c r="J1230">
        <v>0.02</v>
      </c>
      <c r="K1230">
        <v>0.02</v>
      </c>
      <c r="M1230">
        <v>0.02</v>
      </c>
      <c r="N1230">
        <v>2.1999999999999999E-2</v>
      </c>
      <c r="O1230">
        <v>0.02</v>
      </c>
      <c r="P1230">
        <v>2710</v>
      </c>
      <c r="Q1230">
        <v>2680</v>
      </c>
      <c r="AA1230" t="s">
        <v>478</v>
      </c>
    </row>
    <row r="1231" spans="1:29">
      <c r="A1231" t="s">
        <v>203</v>
      </c>
      <c r="B1231" t="s">
        <v>39</v>
      </c>
      <c r="C1231" t="s">
        <v>335</v>
      </c>
      <c r="D1231" t="s">
        <v>967</v>
      </c>
      <c r="E1231" t="s">
        <v>968</v>
      </c>
      <c r="G1231">
        <f t="shared" si="19"/>
        <v>2410.9614960000004</v>
      </c>
      <c r="H1231">
        <v>734.87</v>
      </c>
      <c r="I1231">
        <v>1.37</v>
      </c>
      <c r="J1231">
        <v>0.01</v>
      </c>
      <c r="K1231">
        <v>0.01</v>
      </c>
      <c r="M1231">
        <v>0.02</v>
      </c>
      <c r="N1231">
        <v>0.09</v>
      </c>
      <c r="O1231">
        <v>0.12</v>
      </c>
      <c r="P1231">
        <v>2710</v>
      </c>
      <c r="Q1231">
        <v>2610</v>
      </c>
      <c r="AA1231" t="s">
        <v>1298</v>
      </c>
    </row>
    <row r="1232" spans="1:29">
      <c r="A1232" t="s">
        <v>203</v>
      </c>
      <c r="B1232" t="s">
        <v>39</v>
      </c>
      <c r="C1232" t="s">
        <v>335</v>
      </c>
      <c r="D1232" t="s">
        <v>967</v>
      </c>
      <c r="E1232" t="s">
        <v>968</v>
      </c>
      <c r="G1232">
        <f t="shared" si="19"/>
        <v>2415.4561920000001</v>
      </c>
      <c r="H1232">
        <v>736.24</v>
      </c>
      <c r="I1232">
        <v>0.67</v>
      </c>
      <c r="J1232">
        <v>0.01</v>
      </c>
      <c r="K1232">
        <v>0.01</v>
      </c>
      <c r="M1232">
        <v>0.23</v>
      </c>
      <c r="N1232">
        <v>1.9E-2</v>
      </c>
      <c r="O1232">
        <v>0.01</v>
      </c>
      <c r="P1232">
        <v>2660</v>
      </c>
      <c r="Q1232">
        <v>2610</v>
      </c>
      <c r="AA1232" t="s">
        <v>1298</v>
      </c>
    </row>
    <row r="1233" spans="1:29">
      <c r="A1233" t="s">
        <v>203</v>
      </c>
      <c r="B1233" t="s">
        <v>39</v>
      </c>
      <c r="C1233" t="s">
        <v>335</v>
      </c>
      <c r="D1233" t="s">
        <v>967</v>
      </c>
      <c r="E1233" t="s">
        <v>968</v>
      </c>
      <c r="G1233">
        <f t="shared" si="19"/>
        <v>2417.6543280000001</v>
      </c>
      <c r="H1233">
        <v>736.91</v>
      </c>
      <c r="I1233">
        <v>0.4</v>
      </c>
      <c r="J1233">
        <v>0.06</v>
      </c>
      <c r="K1233">
        <v>0.02</v>
      </c>
      <c r="M1233">
        <v>0.01</v>
      </c>
      <c r="N1233">
        <v>2.5000000000000001E-2</v>
      </c>
      <c r="O1233">
        <v>0.01</v>
      </c>
      <c r="P1233">
        <v>2710</v>
      </c>
      <c r="Q1233">
        <v>2640</v>
      </c>
      <c r="AA1233" t="s">
        <v>523</v>
      </c>
    </row>
    <row r="1234" spans="1:29">
      <c r="A1234" t="s">
        <v>203</v>
      </c>
      <c r="B1234" t="s">
        <v>39</v>
      </c>
      <c r="C1234" t="s">
        <v>335</v>
      </c>
      <c r="D1234" t="s">
        <v>967</v>
      </c>
      <c r="E1234" t="s">
        <v>968</v>
      </c>
      <c r="G1234">
        <f t="shared" si="19"/>
        <v>2418.9666480000001</v>
      </c>
      <c r="H1234">
        <v>737.31</v>
      </c>
      <c r="I1234">
        <v>0.3</v>
      </c>
      <c r="J1234">
        <v>0.01</v>
      </c>
      <c r="K1234">
        <v>0</v>
      </c>
      <c r="M1234">
        <v>0.02</v>
      </c>
      <c r="N1234">
        <v>0.09</v>
      </c>
      <c r="O1234">
        <v>0.03</v>
      </c>
      <c r="P1234">
        <v>2710</v>
      </c>
      <c r="Q1234">
        <v>2610</v>
      </c>
      <c r="AA1234" t="s">
        <v>478</v>
      </c>
    </row>
    <row r="1235" spans="1:29">
      <c r="A1235" t="s">
        <v>203</v>
      </c>
      <c r="B1235" t="s">
        <v>39</v>
      </c>
      <c r="C1235" t="s">
        <v>352</v>
      </c>
      <c r="D1235" t="s">
        <v>967</v>
      </c>
      <c r="E1235" t="s">
        <v>968</v>
      </c>
      <c r="G1235">
        <f t="shared" si="19"/>
        <v>2421.9849840000002</v>
      </c>
      <c r="H1235">
        <v>738.23</v>
      </c>
      <c r="I1235">
        <v>0.15</v>
      </c>
      <c r="J1235">
        <v>0.01</v>
      </c>
      <c r="K1235">
        <v>0</v>
      </c>
      <c r="M1235">
        <v>0.01</v>
      </c>
      <c r="N1235">
        <v>2.3E-2</v>
      </c>
      <c r="O1235">
        <v>0</v>
      </c>
      <c r="AA1235" t="s">
        <v>478</v>
      </c>
    </row>
    <row r="1236" spans="1:29">
      <c r="A1236" t="s">
        <v>203</v>
      </c>
      <c r="B1236" t="s">
        <v>39</v>
      </c>
      <c r="C1236" t="s">
        <v>352</v>
      </c>
      <c r="D1236" t="s">
        <v>967</v>
      </c>
      <c r="E1236" t="s">
        <v>968</v>
      </c>
      <c r="G1236">
        <f t="shared" si="19"/>
        <v>2422.4771040000001</v>
      </c>
      <c r="H1236">
        <v>738.38</v>
      </c>
      <c r="I1236">
        <v>0.15</v>
      </c>
      <c r="J1236">
        <v>0.01</v>
      </c>
      <c r="K1236">
        <v>0</v>
      </c>
      <c r="M1236">
        <v>0.01</v>
      </c>
      <c r="N1236">
        <v>2.1000000000000001E-2</v>
      </c>
      <c r="O1236">
        <v>0</v>
      </c>
      <c r="P1236">
        <v>2670</v>
      </c>
      <c r="Q1236">
        <v>2610</v>
      </c>
      <c r="AA1236" t="s">
        <v>523</v>
      </c>
    </row>
    <row r="1237" spans="1:29">
      <c r="A1237" t="s">
        <v>203</v>
      </c>
      <c r="B1237" t="s">
        <v>39</v>
      </c>
      <c r="C1237" t="s">
        <v>352</v>
      </c>
      <c r="D1237" t="s">
        <v>967</v>
      </c>
      <c r="E1237" t="s">
        <v>968</v>
      </c>
      <c r="G1237">
        <f t="shared" si="19"/>
        <v>2422.9692239999999</v>
      </c>
      <c r="H1237">
        <v>738.53</v>
      </c>
      <c r="I1237">
        <v>0.12</v>
      </c>
      <c r="J1237">
        <v>0.01</v>
      </c>
      <c r="K1237">
        <v>0</v>
      </c>
      <c r="M1237">
        <v>0.01</v>
      </c>
      <c r="N1237">
        <v>2.3E-2</v>
      </c>
      <c r="O1237">
        <v>0</v>
      </c>
      <c r="AA1237" t="s">
        <v>478</v>
      </c>
    </row>
    <row r="1238" spans="1:29">
      <c r="A1238" t="s">
        <v>203</v>
      </c>
      <c r="B1238" t="s">
        <v>39</v>
      </c>
      <c r="C1238" t="s">
        <v>352</v>
      </c>
      <c r="D1238" t="s">
        <v>967</v>
      </c>
      <c r="E1238" t="s">
        <v>968</v>
      </c>
      <c r="G1238">
        <f t="shared" si="19"/>
        <v>2423.36292</v>
      </c>
      <c r="H1238">
        <v>738.65</v>
      </c>
      <c r="I1238">
        <v>0.37</v>
      </c>
      <c r="J1238">
        <v>0.01</v>
      </c>
      <c r="K1238">
        <v>0</v>
      </c>
      <c r="M1238">
        <v>0.09</v>
      </c>
      <c r="N1238">
        <v>1.2999999999999999E-2</v>
      </c>
      <c r="O1238">
        <v>0</v>
      </c>
      <c r="P1238">
        <v>2650</v>
      </c>
      <c r="Q1238">
        <v>2620</v>
      </c>
      <c r="AA1238" t="s">
        <v>523</v>
      </c>
    </row>
    <row r="1239" spans="1:29">
      <c r="A1239" t="s">
        <v>203</v>
      </c>
      <c r="B1239" t="s">
        <v>39</v>
      </c>
      <c r="C1239" t="s">
        <v>352</v>
      </c>
      <c r="D1239" t="s">
        <v>967</v>
      </c>
      <c r="E1239" t="s">
        <v>968</v>
      </c>
      <c r="G1239">
        <f t="shared" si="19"/>
        <v>2424.5768160000002</v>
      </c>
      <c r="H1239">
        <v>739.02</v>
      </c>
      <c r="I1239">
        <v>0.12</v>
      </c>
      <c r="J1239">
        <v>0.01</v>
      </c>
      <c r="K1239">
        <v>0</v>
      </c>
      <c r="M1239">
        <v>0.01</v>
      </c>
      <c r="N1239">
        <v>2.3E-2</v>
      </c>
      <c r="O1239">
        <v>0</v>
      </c>
      <c r="AA1239" t="s">
        <v>478</v>
      </c>
    </row>
    <row r="1240" spans="1:29">
      <c r="A1240" t="s">
        <v>203</v>
      </c>
      <c r="B1240" t="s">
        <v>39</v>
      </c>
      <c r="C1240" t="s">
        <v>352</v>
      </c>
      <c r="D1240" t="s">
        <v>967</v>
      </c>
      <c r="E1240" t="s">
        <v>968</v>
      </c>
      <c r="G1240">
        <f t="shared" si="19"/>
        <v>2424.9705119999999</v>
      </c>
      <c r="H1240">
        <v>739.14</v>
      </c>
      <c r="I1240">
        <v>0.12</v>
      </c>
      <c r="J1240">
        <v>0.01</v>
      </c>
      <c r="K1240">
        <v>0</v>
      </c>
      <c r="M1240">
        <v>0.01</v>
      </c>
      <c r="N1240">
        <v>1.7000000000000001E-2</v>
      </c>
      <c r="O1240">
        <v>0</v>
      </c>
      <c r="AA1240" t="s">
        <v>439</v>
      </c>
    </row>
    <row r="1241" spans="1:29">
      <c r="A1241" t="s">
        <v>203</v>
      </c>
      <c r="B1241" t="s">
        <v>39</v>
      </c>
      <c r="C1241" t="s">
        <v>352</v>
      </c>
      <c r="D1241" t="s">
        <v>967</v>
      </c>
      <c r="E1241" t="s">
        <v>968</v>
      </c>
      <c r="G1241">
        <f t="shared" si="19"/>
        <v>2425.364208</v>
      </c>
      <c r="H1241">
        <v>739.26</v>
      </c>
      <c r="I1241">
        <v>0.24</v>
      </c>
      <c r="J1241">
        <v>0.01</v>
      </c>
      <c r="K1241">
        <v>0</v>
      </c>
      <c r="M1241">
        <v>0.01</v>
      </c>
      <c r="N1241">
        <v>2.3E-2</v>
      </c>
      <c r="O1241">
        <v>0.01</v>
      </c>
      <c r="P1241">
        <v>2730</v>
      </c>
      <c r="Q1241">
        <v>2670</v>
      </c>
      <c r="AA1241" t="s">
        <v>478</v>
      </c>
    </row>
    <row r="1242" spans="1:29">
      <c r="A1242" t="s">
        <v>203</v>
      </c>
      <c r="B1242" t="s">
        <v>39</v>
      </c>
      <c r="C1242" t="s">
        <v>352</v>
      </c>
      <c r="D1242" t="s">
        <v>967</v>
      </c>
      <c r="E1242" t="s">
        <v>968</v>
      </c>
      <c r="G1242">
        <f t="shared" si="19"/>
        <v>2426.1844080000001</v>
      </c>
      <c r="H1242">
        <v>739.51</v>
      </c>
      <c r="I1242">
        <v>0.3</v>
      </c>
      <c r="J1242">
        <v>0.01</v>
      </c>
      <c r="K1242">
        <v>0</v>
      </c>
      <c r="M1242">
        <v>0.01</v>
      </c>
      <c r="N1242">
        <v>1.7000000000000001E-2</v>
      </c>
      <c r="O1242">
        <v>0.01</v>
      </c>
      <c r="P1242">
        <v>2670</v>
      </c>
      <c r="Q1242">
        <v>2620</v>
      </c>
      <c r="AA1242" t="s">
        <v>523</v>
      </c>
    </row>
    <row r="1243" spans="1:29">
      <c r="A1243" t="s">
        <v>203</v>
      </c>
      <c r="B1243" t="s">
        <v>39</v>
      </c>
      <c r="C1243" t="s">
        <v>352</v>
      </c>
      <c r="D1243" t="s">
        <v>967</v>
      </c>
      <c r="E1243" t="s">
        <v>968</v>
      </c>
      <c r="G1243">
        <f t="shared" si="19"/>
        <v>2427.1686479999998</v>
      </c>
      <c r="H1243">
        <v>739.81</v>
      </c>
      <c r="I1243">
        <v>1.1599999999999999</v>
      </c>
      <c r="J1243">
        <v>0.01</v>
      </c>
      <c r="K1243">
        <v>0.01</v>
      </c>
      <c r="M1243">
        <v>0.01</v>
      </c>
      <c r="N1243">
        <v>0.01</v>
      </c>
      <c r="O1243">
        <v>0.01</v>
      </c>
      <c r="P1243">
        <v>2690</v>
      </c>
      <c r="Q1243">
        <v>2660</v>
      </c>
      <c r="AA1243" t="s">
        <v>478</v>
      </c>
    </row>
    <row r="1244" spans="1:29" s="57" customFormat="1">
      <c r="A1244" s="13" t="s">
        <v>203</v>
      </c>
      <c r="B1244" s="13" t="s">
        <v>39</v>
      </c>
      <c r="C1244" s="57" t="s">
        <v>352</v>
      </c>
      <c r="D1244" s="57" t="s">
        <v>967</v>
      </c>
      <c r="E1244" s="57" t="s">
        <v>968</v>
      </c>
      <c r="G1244" s="57">
        <f t="shared" si="19"/>
        <v>2430.9743760000001</v>
      </c>
      <c r="H1244" s="57">
        <v>740.97</v>
      </c>
      <c r="I1244" s="57">
        <v>2.44</v>
      </c>
      <c r="J1244" s="57">
        <v>2.9</v>
      </c>
      <c r="K1244" s="57">
        <v>7.08</v>
      </c>
      <c r="M1244" s="57">
        <v>2.6</v>
      </c>
      <c r="N1244" s="57">
        <v>3.1E-2</v>
      </c>
      <c r="O1244" s="57">
        <v>0.08</v>
      </c>
      <c r="P1244" s="57">
        <v>2680</v>
      </c>
      <c r="Q1244" s="57">
        <v>2690</v>
      </c>
      <c r="AA1244" s="57" t="s">
        <v>478</v>
      </c>
      <c r="AB1244" s="57" t="s">
        <v>512</v>
      </c>
      <c r="AC1244" s="151" t="s">
        <v>513</v>
      </c>
    </row>
    <row r="1245" spans="1:29">
      <c r="A1245" t="s">
        <v>203</v>
      </c>
      <c r="B1245" t="s">
        <v>39</v>
      </c>
      <c r="C1245" t="s">
        <v>352</v>
      </c>
      <c r="D1245" t="s">
        <v>967</v>
      </c>
      <c r="E1245" t="s">
        <v>968</v>
      </c>
      <c r="G1245">
        <f t="shared" si="19"/>
        <v>2438.9795279999998</v>
      </c>
      <c r="H1245">
        <v>743.41</v>
      </c>
      <c r="I1245">
        <v>0.61</v>
      </c>
      <c r="J1245">
        <v>0.01</v>
      </c>
      <c r="K1245">
        <v>0.01</v>
      </c>
      <c r="M1245">
        <v>0.01</v>
      </c>
      <c r="N1245">
        <v>0.01</v>
      </c>
      <c r="O1245">
        <v>0.01</v>
      </c>
      <c r="P1245">
        <v>2730</v>
      </c>
      <c r="Q1245">
        <v>2700</v>
      </c>
      <c r="AA1245" t="s">
        <v>478</v>
      </c>
    </row>
    <row r="1246" spans="1:29">
      <c r="A1246" t="s">
        <v>203</v>
      </c>
      <c r="B1246" t="s">
        <v>39</v>
      </c>
      <c r="C1246" t="s">
        <v>352</v>
      </c>
      <c r="D1246" t="s">
        <v>967</v>
      </c>
      <c r="E1246" t="s">
        <v>968</v>
      </c>
      <c r="G1246">
        <f t="shared" si="19"/>
        <v>2440.9808160000002</v>
      </c>
      <c r="H1246">
        <v>744.02</v>
      </c>
      <c r="I1246">
        <v>1.46</v>
      </c>
      <c r="J1246">
        <v>1.7</v>
      </c>
      <c r="K1246">
        <v>2.48</v>
      </c>
      <c r="M1246">
        <v>0.02</v>
      </c>
      <c r="N1246">
        <v>5.0000000000000001E-3</v>
      </c>
      <c r="O1246">
        <v>0.01</v>
      </c>
      <c r="P1246">
        <v>2690</v>
      </c>
      <c r="Q1246">
        <v>2680</v>
      </c>
      <c r="AA1246" t="s">
        <v>478</v>
      </c>
    </row>
    <row r="1247" spans="1:29">
      <c r="A1247" t="s">
        <v>203</v>
      </c>
      <c r="B1247" t="s">
        <v>39</v>
      </c>
      <c r="C1247" t="s">
        <v>352</v>
      </c>
      <c r="D1247" t="s">
        <v>967</v>
      </c>
      <c r="E1247" t="s">
        <v>968</v>
      </c>
      <c r="G1247">
        <f t="shared" si="19"/>
        <v>2445.7707840000003</v>
      </c>
      <c r="H1247">
        <v>745.48</v>
      </c>
      <c r="I1247">
        <v>0.57999999999999996</v>
      </c>
      <c r="J1247">
        <v>0.01</v>
      </c>
      <c r="K1247">
        <v>0.01</v>
      </c>
      <c r="M1247">
        <v>0.01</v>
      </c>
      <c r="N1247">
        <v>1.7000000000000001E-2</v>
      </c>
      <c r="O1247">
        <v>0.01</v>
      </c>
      <c r="P1247">
        <v>2700</v>
      </c>
      <c r="Q1247">
        <v>2660</v>
      </c>
      <c r="AA1247" t="s">
        <v>478</v>
      </c>
    </row>
    <row r="1248" spans="1:29">
      <c r="A1248" t="s">
        <v>203</v>
      </c>
      <c r="B1248" t="s">
        <v>39</v>
      </c>
      <c r="C1248" t="s">
        <v>352</v>
      </c>
      <c r="D1248" t="s">
        <v>967</v>
      </c>
      <c r="E1248" t="s">
        <v>968</v>
      </c>
      <c r="G1248">
        <f t="shared" si="19"/>
        <v>2447.673648</v>
      </c>
      <c r="H1248">
        <v>746.06</v>
      </c>
      <c r="I1248">
        <v>0.55000000000000004</v>
      </c>
      <c r="J1248">
        <v>3.4</v>
      </c>
      <c r="K1248">
        <v>1.87</v>
      </c>
      <c r="M1248">
        <v>0.51</v>
      </c>
      <c r="N1248">
        <v>2.5999999999999999E-2</v>
      </c>
      <c r="O1248">
        <v>0.01</v>
      </c>
      <c r="P1248">
        <v>2680</v>
      </c>
      <c r="Q1248">
        <v>2610</v>
      </c>
      <c r="AA1248" t="s">
        <v>523</v>
      </c>
    </row>
    <row r="1249" spans="1:27">
      <c r="A1249" t="s">
        <v>203</v>
      </c>
      <c r="B1249" t="s">
        <v>39</v>
      </c>
      <c r="C1249" t="s">
        <v>352</v>
      </c>
      <c r="D1249" t="s">
        <v>967</v>
      </c>
      <c r="E1249" t="s">
        <v>968</v>
      </c>
      <c r="G1249">
        <f t="shared" si="19"/>
        <v>2449.4780880000003</v>
      </c>
      <c r="H1249">
        <v>746.61</v>
      </c>
      <c r="I1249">
        <v>0.64</v>
      </c>
      <c r="J1249">
        <v>2.7</v>
      </c>
      <c r="K1249">
        <v>1.73</v>
      </c>
      <c r="M1249">
        <v>0.01</v>
      </c>
      <c r="N1249">
        <v>0.08</v>
      </c>
      <c r="O1249">
        <v>0.05</v>
      </c>
      <c r="P1249">
        <v>2650</v>
      </c>
      <c r="Q1249">
        <v>2630</v>
      </c>
      <c r="AA1249" t="s">
        <v>1267</v>
      </c>
    </row>
    <row r="1250" spans="1:27">
      <c r="A1250" t="s">
        <v>203</v>
      </c>
      <c r="B1250" t="s">
        <v>39</v>
      </c>
      <c r="C1250" t="s">
        <v>352</v>
      </c>
      <c r="D1250" t="s">
        <v>967</v>
      </c>
      <c r="E1250" t="s">
        <v>968</v>
      </c>
      <c r="G1250">
        <f t="shared" si="19"/>
        <v>2451.5778</v>
      </c>
      <c r="H1250">
        <v>747.25</v>
      </c>
      <c r="I1250">
        <v>1.1599999999999999</v>
      </c>
      <c r="J1250">
        <v>1.7</v>
      </c>
      <c r="K1250">
        <v>1.97</v>
      </c>
      <c r="M1250">
        <v>0.02</v>
      </c>
      <c r="N1250">
        <v>5.0000000000000001E-3</v>
      </c>
      <c r="O1250">
        <v>0.01</v>
      </c>
      <c r="P1250">
        <v>2690</v>
      </c>
      <c r="Q1250">
        <v>2680</v>
      </c>
      <c r="AA1250" t="s">
        <v>478</v>
      </c>
    </row>
    <row r="1251" spans="1:27">
      <c r="A1251" t="s">
        <v>203</v>
      </c>
      <c r="B1251" t="s">
        <v>39</v>
      </c>
      <c r="C1251" t="s">
        <v>352</v>
      </c>
      <c r="D1251" t="s">
        <v>967</v>
      </c>
      <c r="E1251" t="s">
        <v>968</v>
      </c>
      <c r="G1251">
        <f t="shared" si="19"/>
        <v>2455.3835279999998</v>
      </c>
      <c r="H1251">
        <v>748.41</v>
      </c>
      <c r="I1251">
        <v>0.94</v>
      </c>
      <c r="J1251">
        <v>0.13</v>
      </c>
      <c r="K1251">
        <v>0.12</v>
      </c>
      <c r="M1251">
        <v>0.09</v>
      </c>
      <c r="N1251">
        <v>3.5000000000000003E-2</v>
      </c>
      <c r="O1251">
        <v>0.03</v>
      </c>
      <c r="P1251">
        <v>2760</v>
      </c>
      <c r="Q1251">
        <v>2650</v>
      </c>
      <c r="AA1251" t="s">
        <v>478</v>
      </c>
    </row>
    <row r="1252" spans="1:27">
      <c r="A1252" t="s">
        <v>203</v>
      </c>
      <c r="B1252" t="s">
        <v>39</v>
      </c>
      <c r="C1252" t="s">
        <v>352</v>
      </c>
      <c r="D1252" t="s">
        <v>967</v>
      </c>
      <c r="E1252" t="s">
        <v>968</v>
      </c>
      <c r="G1252">
        <f t="shared" si="19"/>
        <v>2458.4674800000003</v>
      </c>
      <c r="H1252">
        <v>749.35</v>
      </c>
      <c r="I1252">
        <v>0.82</v>
      </c>
      <c r="J1252">
        <v>0.14000000000000001</v>
      </c>
      <c r="K1252">
        <v>0.11</v>
      </c>
      <c r="M1252">
        <v>0.03</v>
      </c>
      <c r="N1252">
        <v>1.6E-2</v>
      </c>
      <c r="O1252">
        <v>0.01</v>
      </c>
      <c r="P1252">
        <v>2660</v>
      </c>
      <c r="Q1252">
        <v>2610</v>
      </c>
      <c r="AA1252" t="s">
        <v>1298</v>
      </c>
    </row>
    <row r="1253" spans="1:27">
      <c r="A1253" t="s">
        <v>203</v>
      </c>
      <c r="B1253" t="s">
        <v>39</v>
      </c>
      <c r="C1253" t="s">
        <v>352</v>
      </c>
      <c r="D1253" t="s">
        <v>967</v>
      </c>
      <c r="E1253" t="s">
        <v>968</v>
      </c>
      <c r="G1253">
        <f t="shared" si="19"/>
        <v>2461.1577360000001</v>
      </c>
      <c r="H1253">
        <v>750.17</v>
      </c>
      <c r="I1253">
        <v>0.55000000000000004</v>
      </c>
      <c r="J1253">
        <v>0.01</v>
      </c>
      <c r="K1253">
        <v>0.01</v>
      </c>
      <c r="M1253">
        <v>0.01</v>
      </c>
      <c r="N1253">
        <v>1.7000000000000001E-2</v>
      </c>
      <c r="O1253">
        <v>0.01</v>
      </c>
      <c r="AA1253" t="s">
        <v>478</v>
      </c>
    </row>
    <row r="1254" spans="1:27">
      <c r="A1254" s="32" t="s">
        <v>230</v>
      </c>
      <c r="B1254" s="32" t="s">
        <v>42</v>
      </c>
      <c r="C1254" t="s">
        <v>335</v>
      </c>
      <c r="D1254" t="s">
        <v>1160</v>
      </c>
      <c r="E1254" t="s">
        <v>1161</v>
      </c>
      <c r="G1254">
        <f t="shared" si="19"/>
        <v>2099.9744640000004</v>
      </c>
      <c r="H1254">
        <v>640.08000000000004</v>
      </c>
      <c r="I1254">
        <v>9.4499999999999993</v>
      </c>
      <c r="AA1254" t="s">
        <v>276</v>
      </c>
    </row>
    <row r="1255" spans="1:27">
      <c r="A1255" t="s">
        <v>230</v>
      </c>
      <c r="B1255" t="s">
        <v>65</v>
      </c>
      <c r="C1255" t="s">
        <v>352</v>
      </c>
      <c r="D1255" t="s">
        <v>746</v>
      </c>
      <c r="E1255" t="s">
        <v>34</v>
      </c>
      <c r="G1255">
        <f t="shared" si="19"/>
        <v>2236.9806720000001</v>
      </c>
      <c r="H1255">
        <v>681.84</v>
      </c>
      <c r="I1255">
        <v>0.3</v>
      </c>
      <c r="AA1255" t="s">
        <v>969</v>
      </c>
    </row>
    <row r="1256" spans="1:27">
      <c r="A1256" t="s">
        <v>230</v>
      </c>
      <c r="B1256" t="s">
        <v>65</v>
      </c>
      <c r="C1256" t="s">
        <v>352</v>
      </c>
      <c r="D1256" t="s">
        <v>967</v>
      </c>
      <c r="E1256" t="s">
        <v>968</v>
      </c>
      <c r="G1256">
        <f t="shared" si="19"/>
        <v>2237.9649119999999</v>
      </c>
      <c r="H1256">
        <v>682.14</v>
      </c>
      <c r="I1256">
        <v>0.3</v>
      </c>
      <c r="J1256">
        <v>0.19</v>
      </c>
      <c r="K1256">
        <v>0.06</v>
      </c>
      <c r="L1256">
        <v>0.18</v>
      </c>
      <c r="N1256">
        <v>7.3999999999999996E-2</v>
      </c>
      <c r="O1256">
        <v>0.02</v>
      </c>
      <c r="P1256">
        <v>2790</v>
      </c>
      <c r="Q1256">
        <v>2580</v>
      </c>
      <c r="AA1256" t="s">
        <v>876</v>
      </c>
    </row>
    <row r="1257" spans="1:27">
      <c r="A1257" t="s">
        <v>230</v>
      </c>
      <c r="B1257" t="s">
        <v>65</v>
      </c>
      <c r="C1257" t="s">
        <v>352</v>
      </c>
      <c r="D1257" t="s">
        <v>746</v>
      </c>
      <c r="E1257" t="s">
        <v>34</v>
      </c>
      <c r="G1257">
        <f t="shared" si="19"/>
        <v>2238.9819600000001</v>
      </c>
      <c r="H1257">
        <v>682.45</v>
      </c>
      <c r="I1257">
        <v>0.4</v>
      </c>
      <c r="AA1257" t="s">
        <v>969</v>
      </c>
    </row>
    <row r="1258" spans="1:27">
      <c r="A1258" t="s">
        <v>230</v>
      </c>
      <c r="B1258" t="s">
        <v>65</v>
      </c>
      <c r="C1258" t="s">
        <v>352</v>
      </c>
      <c r="D1258" t="s">
        <v>967</v>
      </c>
      <c r="E1258" t="s">
        <v>968</v>
      </c>
      <c r="G1258">
        <f t="shared" si="19"/>
        <v>2240.2614720000001</v>
      </c>
      <c r="H1258">
        <v>682.84</v>
      </c>
      <c r="I1258">
        <v>0.34</v>
      </c>
      <c r="J1258">
        <v>0.37</v>
      </c>
      <c r="K1258">
        <v>0.13</v>
      </c>
      <c r="L1258">
        <v>0.31</v>
      </c>
      <c r="N1258">
        <v>0.10299999999999999</v>
      </c>
      <c r="O1258">
        <v>0.04</v>
      </c>
      <c r="P1258">
        <v>2750</v>
      </c>
      <c r="Q1258">
        <v>2450</v>
      </c>
      <c r="AA1258" t="s">
        <v>876</v>
      </c>
    </row>
    <row r="1259" spans="1:27">
      <c r="A1259" t="s">
        <v>230</v>
      </c>
      <c r="B1259" t="s">
        <v>65</v>
      </c>
      <c r="C1259" t="s">
        <v>352</v>
      </c>
      <c r="D1259" t="s">
        <v>746</v>
      </c>
      <c r="E1259" t="s">
        <v>34</v>
      </c>
      <c r="G1259">
        <f t="shared" si="19"/>
        <v>2241.3769440000001</v>
      </c>
      <c r="H1259">
        <v>683.18</v>
      </c>
      <c r="I1259">
        <v>0.57999999999999996</v>
      </c>
      <c r="AA1259" t="s">
        <v>969</v>
      </c>
    </row>
    <row r="1260" spans="1:27">
      <c r="A1260" t="s">
        <v>230</v>
      </c>
      <c r="B1260" t="s">
        <v>65</v>
      </c>
      <c r="C1260" t="s">
        <v>352</v>
      </c>
      <c r="D1260" t="s">
        <v>967</v>
      </c>
      <c r="E1260" t="s">
        <v>968</v>
      </c>
      <c r="G1260">
        <f t="shared" si="19"/>
        <v>2243.2798080000002</v>
      </c>
      <c r="H1260">
        <v>683.76</v>
      </c>
      <c r="I1260">
        <v>0.37</v>
      </c>
      <c r="J1260">
        <v>0.44</v>
      </c>
      <c r="K1260">
        <v>0.16</v>
      </c>
      <c r="L1260">
        <v>0.42</v>
      </c>
      <c r="N1260">
        <v>8.3000000000000004E-2</v>
      </c>
      <c r="O1260">
        <v>0.03</v>
      </c>
      <c r="P1260">
        <v>2740</v>
      </c>
      <c r="Q1260">
        <v>2510</v>
      </c>
      <c r="AA1260" t="s">
        <v>876</v>
      </c>
    </row>
    <row r="1261" spans="1:27">
      <c r="A1261" t="s">
        <v>230</v>
      </c>
      <c r="B1261" t="s">
        <v>65</v>
      </c>
      <c r="C1261" t="s">
        <v>352</v>
      </c>
      <c r="D1261" t="s">
        <v>746</v>
      </c>
      <c r="E1261" t="s">
        <v>34</v>
      </c>
      <c r="G1261">
        <f t="shared" si="19"/>
        <v>2244.460896</v>
      </c>
      <c r="H1261">
        <v>684.12</v>
      </c>
      <c r="I1261">
        <v>0.3</v>
      </c>
      <c r="AA1261" t="s">
        <v>969</v>
      </c>
    </row>
    <row r="1262" spans="1:27">
      <c r="A1262" t="s">
        <v>230</v>
      </c>
      <c r="B1262" t="s">
        <v>65</v>
      </c>
      <c r="C1262" t="s">
        <v>352</v>
      </c>
      <c r="D1262" t="s">
        <v>967</v>
      </c>
      <c r="E1262" t="s">
        <v>968</v>
      </c>
      <c r="G1262">
        <f t="shared" si="19"/>
        <v>2245.4779439999998</v>
      </c>
      <c r="H1262">
        <v>684.43</v>
      </c>
      <c r="I1262">
        <v>0.34</v>
      </c>
      <c r="J1262">
        <v>1</v>
      </c>
      <c r="K1262">
        <v>0.34</v>
      </c>
      <c r="L1262">
        <v>0.98</v>
      </c>
      <c r="N1262">
        <v>9.8000000000000004E-2</v>
      </c>
      <c r="O1262">
        <v>0.03</v>
      </c>
      <c r="P1262">
        <v>2680</v>
      </c>
      <c r="Q1262">
        <v>2420</v>
      </c>
      <c r="AA1262" t="s">
        <v>876</v>
      </c>
    </row>
    <row r="1263" spans="1:27">
      <c r="A1263" t="s">
        <v>230</v>
      </c>
      <c r="B1263" t="s">
        <v>65</v>
      </c>
      <c r="C1263" t="s">
        <v>352</v>
      </c>
      <c r="D1263" t="s">
        <v>746</v>
      </c>
      <c r="E1263" t="s">
        <v>34</v>
      </c>
      <c r="G1263">
        <f t="shared" si="19"/>
        <v>2246.5606080000002</v>
      </c>
      <c r="H1263">
        <v>684.76</v>
      </c>
      <c r="I1263">
        <v>0.37</v>
      </c>
      <c r="AA1263" t="s">
        <v>969</v>
      </c>
    </row>
    <row r="1264" spans="1:27">
      <c r="A1264" t="s">
        <v>230</v>
      </c>
      <c r="B1264" t="s">
        <v>65</v>
      </c>
      <c r="C1264" t="s">
        <v>352</v>
      </c>
      <c r="D1264" t="s">
        <v>967</v>
      </c>
      <c r="E1264" t="s">
        <v>968</v>
      </c>
      <c r="G1264">
        <f t="shared" si="19"/>
        <v>2247.774504</v>
      </c>
      <c r="H1264">
        <v>685.13</v>
      </c>
      <c r="I1264">
        <v>0.24</v>
      </c>
      <c r="J1264">
        <v>1.5</v>
      </c>
      <c r="K1264">
        <v>0.36</v>
      </c>
      <c r="L1264">
        <v>1.2</v>
      </c>
      <c r="M1264">
        <v>0.17</v>
      </c>
      <c r="N1264">
        <v>9.1999999999999998E-2</v>
      </c>
      <c r="O1264">
        <v>0.02</v>
      </c>
      <c r="P1264">
        <v>2780</v>
      </c>
      <c r="Q1264">
        <v>2520</v>
      </c>
      <c r="AA1264" t="s">
        <v>870</v>
      </c>
    </row>
    <row r="1265" spans="1:29">
      <c r="A1265" t="s">
        <v>230</v>
      </c>
      <c r="B1265" t="s">
        <v>65</v>
      </c>
      <c r="C1265" t="s">
        <v>352</v>
      </c>
      <c r="D1265" t="s">
        <v>746</v>
      </c>
      <c r="E1265" t="s">
        <v>34</v>
      </c>
      <c r="G1265">
        <f t="shared" si="19"/>
        <v>2248.5618960000002</v>
      </c>
      <c r="H1265">
        <v>685.37</v>
      </c>
      <c r="I1265">
        <v>0.37</v>
      </c>
      <c r="AA1265" t="s">
        <v>969</v>
      </c>
    </row>
    <row r="1266" spans="1:29">
      <c r="A1266" t="s">
        <v>230</v>
      </c>
      <c r="B1266" t="s">
        <v>65</v>
      </c>
      <c r="C1266" t="s">
        <v>352</v>
      </c>
      <c r="D1266" t="s">
        <v>967</v>
      </c>
      <c r="E1266" t="s">
        <v>968</v>
      </c>
      <c r="G1266">
        <f t="shared" si="19"/>
        <v>2249.7757920000004</v>
      </c>
      <c r="H1266">
        <v>685.74</v>
      </c>
      <c r="I1266">
        <v>0.3</v>
      </c>
      <c r="J1266">
        <v>3.5</v>
      </c>
      <c r="K1266">
        <v>1.05</v>
      </c>
      <c r="L1266">
        <v>3.3</v>
      </c>
      <c r="M1266">
        <v>0.14000000000000001</v>
      </c>
      <c r="N1266">
        <v>0.13700000000000001</v>
      </c>
      <c r="O1266">
        <v>0.04</v>
      </c>
      <c r="P1266">
        <v>2700</v>
      </c>
      <c r="Q1266">
        <v>2330</v>
      </c>
      <c r="AA1266" t="s">
        <v>1233</v>
      </c>
    </row>
    <row r="1267" spans="1:29">
      <c r="A1267" t="s">
        <v>230</v>
      </c>
      <c r="B1267" t="s">
        <v>65</v>
      </c>
      <c r="C1267" t="s">
        <v>352</v>
      </c>
      <c r="D1267" t="s">
        <v>746</v>
      </c>
      <c r="E1267" t="s">
        <v>34</v>
      </c>
      <c r="G1267">
        <f t="shared" si="19"/>
        <v>2250.7600320000001</v>
      </c>
      <c r="H1267">
        <v>686.04</v>
      </c>
      <c r="I1267">
        <v>0.52</v>
      </c>
      <c r="AA1267" t="s">
        <v>969</v>
      </c>
    </row>
    <row r="1268" spans="1:29">
      <c r="A1268" s="13" t="s">
        <v>230</v>
      </c>
      <c r="B1268" s="13" t="s">
        <v>65</v>
      </c>
      <c r="C1268" t="s">
        <v>352</v>
      </c>
      <c r="D1268" t="s">
        <v>967</v>
      </c>
      <c r="E1268" t="s">
        <v>968</v>
      </c>
      <c r="G1268">
        <f t="shared" si="19"/>
        <v>2252.4660479999998</v>
      </c>
      <c r="H1268">
        <v>686.56</v>
      </c>
      <c r="I1268">
        <v>0.27</v>
      </c>
      <c r="J1268">
        <v>7.2</v>
      </c>
      <c r="K1268">
        <v>1.94</v>
      </c>
      <c r="L1268">
        <v>7.1</v>
      </c>
      <c r="N1268">
        <v>0.13700000000000001</v>
      </c>
      <c r="O1268">
        <v>0.04</v>
      </c>
      <c r="P1268">
        <v>2800</v>
      </c>
      <c r="Q1268">
        <v>2420</v>
      </c>
      <c r="AA1268" t="s">
        <v>857</v>
      </c>
    </row>
    <row r="1269" spans="1:29">
      <c r="A1269" t="s">
        <v>230</v>
      </c>
      <c r="B1269" t="s">
        <v>65</v>
      </c>
      <c r="C1269" t="s">
        <v>352</v>
      </c>
      <c r="D1269" t="s">
        <v>746</v>
      </c>
      <c r="E1269" t="s">
        <v>34</v>
      </c>
      <c r="G1269">
        <f t="shared" si="19"/>
        <v>2253.3846720000001</v>
      </c>
      <c r="H1269">
        <v>686.84</v>
      </c>
      <c r="I1269">
        <v>0.57999999999999996</v>
      </c>
      <c r="AA1269" t="s">
        <v>969</v>
      </c>
    </row>
    <row r="1270" spans="1:29" s="57" customFormat="1">
      <c r="A1270" s="13" t="s">
        <v>230</v>
      </c>
      <c r="B1270" s="13" t="s">
        <v>65</v>
      </c>
      <c r="C1270" s="57" t="s">
        <v>352</v>
      </c>
      <c r="D1270" s="57" t="s">
        <v>967</v>
      </c>
      <c r="E1270" s="57" t="s">
        <v>968</v>
      </c>
      <c r="G1270" s="57">
        <f t="shared" si="19"/>
        <v>2255.2875359999998</v>
      </c>
      <c r="H1270" s="57">
        <v>687.42</v>
      </c>
      <c r="I1270" s="57">
        <v>0.3</v>
      </c>
      <c r="J1270" s="57">
        <v>0.01</v>
      </c>
      <c r="K1270" s="57">
        <v>0</v>
      </c>
      <c r="L1270" s="57">
        <v>0.02</v>
      </c>
      <c r="N1270" s="57">
        <v>2.9000000000000001E-2</v>
      </c>
      <c r="O1270" s="57">
        <v>0.01</v>
      </c>
      <c r="P1270" s="57">
        <v>2900</v>
      </c>
      <c r="Q1270" s="57">
        <v>2820</v>
      </c>
      <c r="AA1270" s="57" t="s">
        <v>858</v>
      </c>
      <c r="AB1270" s="57" t="s">
        <v>859</v>
      </c>
      <c r="AC1270" s="149" t="s">
        <v>860</v>
      </c>
    </row>
    <row r="1271" spans="1:29">
      <c r="A1271" t="s">
        <v>230</v>
      </c>
      <c r="B1271" t="s">
        <v>65</v>
      </c>
      <c r="C1271" t="s">
        <v>352</v>
      </c>
      <c r="D1271" t="s">
        <v>746</v>
      </c>
      <c r="E1271" t="s">
        <v>34</v>
      </c>
      <c r="G1271">
        <f t="shared" si="19"/>
        <v>2256.271776</v>
      </c>
      <c r="H1271">
        <v>687.72</v>
      </c>
      <c r="I1271">
        <v>0.34</v>
      </c>
      <c r="AA1271" t="s">
        <v>969</v>
      </c>
    </row>
    <row r="1272" spans="1:29">
      <c r="A1272" t="s">
        <v>230</v>
      </c>
      <c r="B1272" t="s">
        <v>65</v>
      </c>
      <c r="C1272" t="s">
        <v>352</v>
      </c>
      <c r="D1272" t="s">
        <v>967</v>
      </c>
      <c r="E1272" t="s">
        <v>968</v>
      </c>
      <c r="G1272">
        <f t="shared" si="19"/>
        <v>2257.387248</v>
      </c>
      <c r="H1272">
        <v>688.06</v>
      </c>
      <c r="I1272">
        <v>0.27</v>
      </c>
      <c r="J1272">
        <v>1.3</v>
      </c>
      <c r="K1272">
        <v>0.35</v>
      </c>
      <c r="L1272">
        <v>1.1000000000000001</v>
      </c>
      <c r="N1272">
        <v>9.5000000000000001E-2</v>
      </c>
      <c r="O1272">
        <v>0.03</v>
      </c>
      <c r="P1272">
        <v>2760</v>
      </c>
      <c r="Q1272">
        <v>2490</v>
      </c>
      <c r="AA1272" t="s">
        <v>857</v>
      </c>
    </row>
    <row r="1273" spans="1:29">
      <c r="A1273" t="s">
        <v>230</v>
      </c>
      <c r="B1273" t="s">
        <v>65</v>
      </c>
      <c r="C1273" t="s">
        <v>352</v>
      </c>
      <c r="D1273" t="s">
        <v>746</v>
      </c>
      <c r="E1273" t="s">
        <v>34</v>
      </c>
      <c r="G1273">
        <f t="shared" si="19"/>
        <v>2258.2730640000004</v>
      </c>
      <c r="H1273">
        <v>688.33</v>
      </c>
      <c r="I1273">
        <v>0.21</v>
      </c>
      <c r="AA1273" t="s">
        <v>969</v>
      </c>
    </row>
    <row r="1274" spans="1:29">
      <c r="A1274" t="s">
        <v>230</v>
      </c>
      <c r="B1274" t="s">
        <v>65</v>
      </c>
      <c r="C1274" t="s">
        <v>352</v>
      </c>
      <c r="D1274" t="s">
        <v>967</v>
      </c>
      <c r="E1274" t="s">
        <v>968</v>
      </c>
      <c r="G1274">
        <f t="shared" si="19"/>
        <v>2258.9620319999999</v>
      </c>
      <c r="H1274">
        <v>688.54</v>
      </c>
      <c r="I1274">
        <v>0.21</v>
      </c>
      <c r="J1274">
        <v>5.9</v>
      </c>
      <c r="K1274">
        <v>1.24</v>
      </c>
      <c r="L1274">
        <v>5.7</v>
      </c>
      <c r="N1274">
        <v>0.109</v>
      </c>
      <c r="O1274">
        <v>0.02</v>
      </c>
      <c r="P1274">
        <v>2770</v>
      </c>
      <c r="Q1274">
        <v>2470</v>
      </c>
      <c r="AA1274" t="s">
        <v>876</v>
      </c>
    </row>
    <row r="1275" spans="1:29" s="57" customFormat="1">
      <c r="A1275" s="57" t="s">
        <v>230</v>
      </c>
      <c r="B1275" s="57" t="s">
        <v>65</v>
      </c>
      <c r="C1275" s="57" t="s">
        <v>352</v>
      </c>
      <c r="D1275" s="57" t="s">
        <v>746</v>
      </c>
      <c r="E1275" s="57" t="s">
        <v>34</v>
      </c>
      <c r="G1275" s="57">
        <f t="shared" si="19"/>
        <v>2259.6838080000002</v>
      </c>
      <c r="H1275" s="57">
        <v>688.76</v>
      </c>
      <c r="I1275" s="57">
        <v>2.5299999999999998</v>
      </c>
      <c r="AA1275" s="57" t="s">
        <v>969</v>
      </c>
      <c r="AB1275" s="57" t="s">
        <v>863</v>
      </c>
      <c r="AC1275" s="151" t="s">
        <v>864</v>
      </c>
    </row>
    <row r="1276" spans="1:29">
      <c r="A1276" s="13" t="s">
        <v>236</v>
      </c>
      <c r="B1276" s="13" t="s">
        <v>39</v>
      </c>
      <c r="C1276" t="s">
        <v>335</v>
      </c>
      <c r="D1276" t="s">
        <v>967</v>
      </c>
      <c r="E1276" t="s">
        <v>968</v>
      </c>
      <c r="G1276">
        <f t="shared" si="19"/>
        <v>350.97998400000006</v>
      </c>
      <c r="H1276">
        <v>106.98</v>
      </c>
      <c r="I1276">
        <v>0.27</v>
      </c>
      <c r="J1276">
        <v>1539</v>
      </c>
      <c r="K1276">
        <v>415.53</v>
      </c>
      <c r="M1276">
        <v>1.2</v>
      </c>
      <c r="N1276">
        <v>0.14799999999999999</v>
      </c>
      <c r="O1276">
        <v>0.04</v>
      </c>
      <c r="P1276">
        <v>2660</v>
      </c>
      <c r="Q1276">
        <v>2270</v>
      </c>
      <c r="AA1276" t="s">
        <v>518</v>
      </c>
    </row>
    <row r="1277" spans="1:29">
      <c r="A1277" t="s">
        <v>236</v>
      </c>
      <c r="B1277" t="s">
        <v>39</v>
      </c>
      <c r="C1277" t="s">
        <v>335</v>
      </c>
      <c r="D1277" t="s">
        <v>967</v>
      </c>
      <c r="E1277" t="s">
        <v>968</v>
      </c>
      <c r="G1277">
        <f t="shared" si="19"/>
        <v>351.89860800000002</v>
      </c>
      <c r="H1277">
        <v>107.26</v>
      </c>
      <c r="I1277">
        <v>0.15</v>
      </c>
      <c r="J1277">
        <v>1091</v>
      </c>
      <c r="K1277">
        <v>163.65</v>
      </c>
      <c r="M1277">
        <v>0.03</v>
      </c>
      <c r="N1277">
        <v>0.109</v>
      </c>
      <c r="O1277">
        <v>0.02</v>
      </c>
      <c r="P1277">
        <v>2650</v>
      </c>
      <c r="Q1277">
        <v>2360</v>
      </c>
      <c r="AA1277" t="s">
        <v>518</v>
      </c>
    </row>
    <row r="1278" spans="1:29">
      <c r="A1278" t="s">
        <v>236</v>
      </c>
      <c r="B1278" t="s">
        <v>39</v>
      </c>
      <c r="C1278" t="s">
        <v>335</v>
      </c>
      <c r="D1278" t="s">
        <v>967</v>
      </c>
      <c r="E1278" t="s">
        <v>968</v>
      </c>
      <c r="G1278">
        <f t="shared" si="19"/>
        <v>352.39072800000002</v>
      </c>
      <c r="H1278">
        <v>107.41</v>
      </c>
      <c r="I1278">
        <v>0.43</v>
      </c>
      <c r="J1278">
        <v>1000</v>
      </c>
      <c r="K1278">
        <v>430</v>
      </c>
      <c r="M1278">
        <v>305</v>
      </c>
      <c r="N1278">
        <v>0.17299999999999999</v>
      </c>
      <c r="O1278">
        <v>7.0000000000000007E-2</v>
      </c>
      <c r="P1278">
        <v>2670</v>
      </c>
      <c r="Q1278">
        <v>2210</v>
      </c>
      <c r="AA1278" t="s">
        <v>518</v>
      </c>
    </row>
    <row r="1279" spans="1:29">
      <c r="A1279" t="s">
        <v>236</v>
      </c>
      <c r="B1279" t="s">
        <v>39</v>
      </c>
      <c r="C1279" t="s">
        <v>335</v>
      </c>
      <c r="D1279" t="s">
        <v>967</v>
      </c>
      <c r="E1279" t="s">
        <v>968</v>
      </c>
      <c r="G1279">
        <f t="shared" si="19"/>
        <v>353.80147200000005</v>
      </c>
      <c r="H1279">
        <v>107.84</v>
      </c>
      <c r="I1279">
        <v>0.46</v>
      </c>
      <c r="J1279">
        <v>945</v>
      </c>
      <c r="K1279">
        <v>434.7</v>
      </c>
      <c r="M1279">
        <v>4602</v>
      </c>
      <c r="N1279">
        <v>0.24399999999999999</v>
      </c>
      <c r="O1279">
        <v>0.11</v>
      </c>
      <c r="P1279">
        <v>2660</v>
      </c>
      <c r="Q1279">
        <v>2009</v>
      </c>
      <c r="AA1279" t="s">
        <v>518</v>
      </c>
    </row>
    <row r="1280" spans="1:29">
      <c r="A1280" t="s">
        <v>236</v>
      </c>
      <c r="B1280" t="s">
        <v>39</v>
      </c>
      <c r="C1280" t="s">
        <v>335</v>
      </c>
      <c r="D1280" t="s">
        <v>967</v>
      </c>
      <c r="E1280" t="s">
        <v>968</v>
      </c>
      <c r="G1280">
        <f t="shared" si="19"/>
        <v>355.31064000000003</v>
      </c>
      <c r="H1280">
        <v>108.3</v>
      </c>
      <c r="I1280">
        <v>0.15</v>
      </c>
      <c r="J1280">
        <v>93</v>
      </c>
      <c r="K1280">
        <v>13.95</v>
      </c>
      <c r="M1280">
        <v>148</v>
      </c>
      <c r="N1280">
        <v>0.28499999999999998</v>
      </c>
      <c r="O1280">
        <v>0.04</v>
      </c>
      <c r="P1280">
        <v>2650</v>
      </c>
      <c r="Q1280">
        <v>2900</v>
      </c>
      <c r="AA1280" t="s">
        <v>518</v>
      </c>
    </row>
    <row r="1281" spans="1:30">
      <c r="A1281" t="s">
        <v>236</v>
      </c>
      <c r="B1281" t="s">
        <v>39</v>
      </c>
      <c r="C1281" t="s">
        <v>335</v>
      </c>
      <c r="D1281" t="s">
        <v>967</v>
      </c>
      <c r="E1281" t="s">
        <v>968</v>
      </c>
      <c r="G1281">
        <f t="shared" si="19"/>
        <v>355.80276000000003</v>
      </c>
      <c r="H1281">
        <v>108.45</v>
      </c>
      <c r="I1281">
        <v>0.12</v>
      </c>
      <c r="J1281">
        <v>294</v>
      </c>
      <c r="K1281">
        <v>35.28</v>
      </c>
      <c r="M1281">
        <v>44</v>
      </c>
      <c r="N1281">
        <v>0.14399999999999999</v>
      </c>
      <c r="O1281">
        <v>0.02</v>
      </c>
      <c r="P1281">
        <v>2660</v>
      </c>
      <c r="Q1281">
        <v>2270</v>
      </c>
      <c r="AA1281" t="s">
        <v>518</v>
      </c>
    </row>
    <row r="1282" spans="1:30">
      <c r="A1282" t="s">
        <v>236</v>
      </c>
      <c r="B1282" t="s">
        <v>39</v>
      </c>
      <c r="C1282" t="s">
        <v>335</v>
      </c>
      <c r="D1282" t="s">
        <v>967</v>
      </c>
      <c r="E1282" t="s">
        <v>968</v>
      </c>
      <c r="G1282">
        <f t="shared" si="19"/>
        <v>356.19645600000001</v>
      </c>
      <c r="H1282">
        <v>108.57</v>
      </c>
      <c r="I1282">
        <v>0.21</v>
      </c>
      <c r="J1282">
        <v>3</v>
      </c>
      <c r="K1282">
        <v>0.63</v>
      </c>
      <c r="M1282">
        <v>0.05</v>
      </c>
      <c r="N1282">
        <v>3.4000000000000002E-2</v>
      </c>
      <c r="O1282">
        <v>0.01</v>
      </c>
      <c r="P1282">
        <v>2640</v>
      </c>
      <c r="Q1282">
        <v>2550</v>
      </c>
      <c r="AA1282" t="s">
        <v>439</v>
      </c>
    </row>
    <row r="1283" spans="1:30">
      <c r="A1283" t="s">
        <v>236</v>
      </c>
      <c r="B1283" t="s">
        <v>39</v>
      </c>
      <c r="C1283" t="s">
        <v>335</v>
      </c>
      <c r="D1283" t="s">
        <v>967</v>
      </c>
      <c r="E1283" t="s">
        <v>968</v>
      </c>
      <c r="G1283">
        <f t="shared" ref="G1283:G1346" si="20">H1283*3.2808</f>
        <v>356.885424</v>
      </c>
      <c r="H1283">
        <v>108.78</v>
      </c>
      <c r="I1283">
        <v>0.27</v>
      </c>
      <c r="J1283">
        <v>1000</v>
      </c>
      <c r="K1283">
        <v>270</v>
      </c>
      <c r="M1283">
        <v>2033</v>
      </c>
      <c r="N1283">
        <v>0.16800000000000001</v>
      </c>
      <c r="O1283">
        <v>0.05</v>
      </c>
      <c r="P1283">
        <v>2650</v>
      </c>
      <c r="Q1283">
        <v>2210</v>
      </c>
      <c r="AA1283" t="s">
        <v>518</v>
      </c>
    </row>
    <row r="1284" spans="1:30" s="309" customFormat="1">
      <c r="A1284" s="13" t="s">
        <v>236</v>
      </c>
      <c r="B1284" s="13" t="s">
        <v>39</v>
      </c>
      <c r="C1284" s="309" t="s">
        <v>335</v>
      </c>
      <c r="D1284" s="309" t="s">
        <v>967</v>
      </c>
      <c r="E1284" s="309" t="s">
        <v>968</v>
      </c>
      <c r="G1284" s="309">
        <f t="shared" si="20"/>
        <v>357.80404800000002</v>
      </c>
      <c r="H1284" s="309">
        <v>109.06</v>
      </c>
      <c r="I1284" s="309">
        <v>0.15</v>
      </c>
      <c r="J1284" s="309">
        <v>1000</v>
      </c>
      <c r="K1284" s="309">
        <v>150</v>
      </c>
      <c r="M1284" s="309">
        <v>305</v>
      </c>
      <c r="N1284" s="309">
        <v>0.17299999999999999</v>
      </c>
      <c r="O1284" s="309">
        <v>0.03</v>
      </c>
      <c r="AA1284" s="309" t="s">
        <v>518</v>
      </c>
      <c r="AB1284" s="309" t="s">
        <v>520</v>
      </c>
      <c r="AC1284" s="155" t="s">
        <v>521</v>
      </c>
      <c r="AD1284" s="351" t="s">
        <v>482</v>
      </c>
    </row>
    <row r="1285" spans="1:30">
      <c r="A1285" t="s">
        <v>236</v>
      </c>
      <c r="B1285" t="s">
        <v>39</v>
      </c>
      <c r="C1285" t="s">
        <v>335</v>
      </c>
      <c r="D1285" t="s">
        <v>967</v>
      </c>
      <c r="E1285" t="s">
        <v>968</v>
      </c>
      <c r="G1285">
        <f t="shared" si="20"/>
        <v>358.29616800000002</v>
      </c>
      <c r="H1285">
        <v>109.21</v>
      </c>
      <c r="I1285">
        <v>0.24</v>
      </c>
      <c r="J1285">
        <v>854</v>
      </c>
      <c r="K1285">
        <v>204.96</v>
      </c>
      <c r="M1285">
        <v>11</v>
      </c>
      <c r="N1285">
        <v>0.11700000000000001</v>
      </c>
      <c r="O1285">
        <v>0.03</v>
      </c>
      <c r="P1285">
        <v>2650</v>
      </c>
      <c r="Q1285">
        <v>2340</v>
      </c>
      <c r="AA1285" t="s">
        <v>518</v>
      </c>
    </row>
    <row r="1286" spans="1:30">
      <c r="A1286" t="s">
        <v>236</v>
      </c>
      <c r="B1286" t="s">
        <v>39</v>
      </c>
      <c r="C1286" t="s">
        <v>335</v>
      </c>
      <c r="D1286" t="s">
        <v>967</v>
      </c>
      <c r="E1286" t="s">
        <v>968</v>
      </c>
      <c r="G1286">
        <f t="shared" si="20"/>
        <v>359.08356000000003</v>
      </c>
      <c r="H1286">
        <v>109.45</v>
      </c>
      <c r="I1286">
        <v>0.43</v>
      </c>
      <c r="J1286">
        <v>3</v>
      </c>
      <c r="K1286">
        <v>1.29</v>
      </c>
      <c r="M1286">
        <v>0.05</v>
      </c>
      <c r="N1286">
        <v>3.4000000000000002E-2</v>
      </c>
      <c r="O1286">
        <v>0.01</v>
      </c>
      <c r="AA1286" t="s">
        <v>917</v>
      </c>
    </row>
    <row r="1287" spans="1:30">
      <c r="A1287" t="s">
        <v>236</v>
      </c>
      <c r="B1287" t="s">
        <v>39</v>
      </c>
      <c r="C1287" t="s">
        <v>335</v>
      </c>
      <c r="D1287" t="s">
        <v>967</v>
      </c>
      <c r="E1287" t="s">
        <v>968</v>
      </c>
      <c r="G1287">
        <f t="shared" si="20"/>
        <v>360.494304</v>
      </c>
      <c r="H1287">
        <v>109.88</v>
      </c>
      <c r="I1287">
        <v>0.46</v>
      </c>
      <c r="J1287">
        <v>945</v>
      </c>
      <c r="K1287">
        <v>434.7</v>
      </c>
      <c r="M1287">
        <v>4602</v>
      </c>
      <c r="N1287">
        <v>0.24399999999999999</v>
      </c>
      <c r="O1287">
        <v>0.11</v>
      </c>
      <c r="AA1287" t="s">
        <v>1299</v>
      </c>
    </row>
    <row r="1288" spans="1:30">
      <c r="A1288" t="s">
        <v>236</v>
      </c>
      <c r="B1288" t="s">
        <v>39</v>
      </c>
      <c r="C1288" t="s">
        <v>335</v>
      </c>
      <c r="D1288" t="s">
        <v>967</v>
      </c>
      <c r="E1288" t="s">
        <v>968</v>
      </c>
      <c r="G1288">
        <f t="shared" si="20"/>
        <v>362.00347200000004</v>
      </c>
      <c r="H1288">
        <v>110.34</v>
      </c>
      <c r="I1288">
        <v>0.24</v>
      </c>
      <c r="J1288">
        <v>226</v>
      </c>
      <c r="K1288">
        <v>54.24</v>
      </c>
      <c r="M1288">
        <v>106</v>
      </c>
      <c r="N1288">
        <v>0.186</v>
      </c>
      <c r="O1288">
        <v>0.04</v>
      </c>
      <c r="P1288">
        <v>2630</v>
      </c>
      <c r="Q1288">
        <v>2140</v>
      </c>
      <c r="AA1288" t="s">
        <v>518</v>
      </c>
    </row>
    <row r="1289" spans="1:30">
      <c r="A1289" t="s">
        <v>236</v>
      </c>
      <c r="B1289" t="s">
        <v>39</v>
      </c>
      <c r="C1289" t="s">
        <v>335</v>
      </c>
      <c r="D1289" t="s">
        <v>967</v>
      </c>
      <c r="E1289" t="s">
        <v>968</v>
      </c>
      <c r="G1289">
        <f t="shared" si="20"/>
        <v>362.790864</v>
      </c>
      <c r="H1289">
        <v>110.58</v>
      </c>
      <c r="I1289">
        <v>0.4</v>
      </c>
      <c r="J1289">
        <v>515</v>
      </c>
      <c r="K1289">
        <v>206</v>
      </c>
      <c r="N1289">
        <v>0.16700000000000001</v>
      </c>
      <c r="O1289">
        <v>7.0000000000000007E-2</v>
      </c>
      <c r="AA1289" t="s">
        <v>699</v>
      </c>
    </row>
    <row r="1290" spans="1:30">
      <c r="A1290" t="s">
        <v>236</v>
      </c>
      <c r="B1290" t="s">
        <v>39</v>
      </c>
      <c r="C1290" t="s">
        <v>335</v>
      </c>
      <c r="D1290" t="s">
        <v>967</v>
      </c>
      <c r="E1290" t="s">
        <v>968</v>
      </c>
      <c r="G1290">
        <f t="shared" si="20"/>
        <v>364.10318400000006</v>
      </c>
      <c r="H1290">
        <v>110.98</v>
      </c>
      <c r="I1290">
        <v>0.15</v>
      </c>
      <c r="J1290">
        <v>515</v>
      </c>
      <c r="K1290">
        <v>77.25</v>
      </c>
      <c r="N1290">
        <v>0.16700000000000001</v>
      </c>
      <c r="O1290">
        <v>0.03</v>
      </c>
      <c r="P1290">
        <v>2620</v>
      </c>
      <c r="Q1290">
        <v>2190</v>
      </c>
      <c r="AA1290" t="s">
        <v>523</v>
      </c>
    </row>
    <row r="1291" spans="1:30">
      <c r="A1291" t="s">
        <v>236</v>
      </c>
      <c r="B1291" t="s">
        <v>39</v>
      </c>
      <c r="C1291" t="s">
        <v>335</v>
      </c>
      <c r="D1291" t="s">
        <v>1141</v>
      </c>
      <c r="E1291" t="s">
        <v>1142</v>
      </c>
      <c r="G1291">
        <f t="shared" si="20"/>
        <v>364.595304</v>
      </c>
      <c r="H1291">
        <v>111.13</v>
      </c>
      <c r="I1291">
        <v>0.43</v>
      </c>
      <c r="AA1291" t="s">
        <v>970</v>
      </c>
    </row>
    <row r="1292" spans="1:30">
      <c r="A1292" t="s">
        <v>236</v>
      </c>
      <c r="B1292" t="s">
        <v>39</v>
      </c>
      <c r="C1292" t="s">
        <v>352</v>
      </c>
      <c r="D1292" t="s">
        <v>967</v>
      </c>
      <c r="E1292" t="s">
        <v>968</v>
      </c>
      <c r="G1292">
        <f t="shared" si="20"/>
        <v>366.00604800000002</v>
      </c>
      <c r="H1292">
        <v>111.56</v>
      </c>
      <c r="I1292">
        <v>0.27</v>
      </c>
      <c r="J1292">
        <v>84</v>
      </c>
      <c r="K1292">
        <v>22.68</v>
      </c>
      <c r="M1292">
        <v>30</v>
      </c>
      <c r="N1292">
        <v>0.14499999999999999</v>
      </c>
      <c r="O1292">
        <v>0.04</v>
      </c>
      <c r="P1292">
        <v>2640</v>
      </c>
      <c r="Q1292">
        <v>2260</v>
      </c>
      <c r="AA1292" t="s">
        <v>1300</v>
      </c>
    </row>
    <row r="1293" spans="1:30">
      <c r="A1293" t="s">
        <v>236</v>
      </c>
      <c r="B1293" t="s">
        <v>39</v>
      </c>
      <c r="C1293" t="s">
        <v>352</v>
      </c>
      <c r="D1293" t="s">
        <v>967</v>
      </c>
      <c r="E1293" t="s">
        <v>968</v>
      </c>
      <c r="G1293">
        <f t="shared" si="20"/>
        <v>366.891864</v>
      </c>
      <c r="H1293">
        <v>111.83</v>
      </c>
      <c r="I1293">
        <v>0.4</v>
      </c>
      <c r="J1293">
        <v>867</v>
      </c>
      <c r="K1293">
        <v>346.8</v>
      </c>
      <c r="M1293">
        <v>0.7</v>
      </c>
      <c r="N1293">
        <v>5.7000000000000002E-2</v>
      </c>
      <c r="O1293">
        <v>0.02</v>
      </c>
      <c r="AA1293" t="s">
        <v>1301</v>
      </c>
    </row>
    <row r="1294" spans="1:30">
      <c r="A1294" t="s">
        <v>236</v>
      </c>
      <c r="B1294" t="s">
        <v>39</v>
      </c>
      <c r="C1294" t="s">
        <v>352</v>
      </c>
      <c r="D1294" t="s">
        <v>967</v>
      </c>
      <c r="E1294" t="s">
        <v>968</v>
      </c>
      <c r="G1294">
        <f t="shared" si="20"/>
        <v>368.20418400000005</v>
      </c>
      <c r="H1294">
        <v>112.23</v>
      </c>
      <c r="I1294">
        <v>0.27</v>
      </c>
      <c r="J1294">
        <v>8.4</v>
      </c>
      <c r="K1294">
        <v>2.27</v>
      </c>
      <c r="M1294">
        <v>0.98</v>
      </c>
      <c r="N1294">
        <v>9.9000000000000005E-2</v>
      </c>
      <c r="O1294">
        <v>0.03</v>
      </c>
      <c r="P1294">
        <v>2630</v>
      </c>
      <c r="Q1294">
        <v>2370</v>
      </c>
      <c r="AA1294" t="s">
        <v>523</v>
      </c>
    </row>
    <row r="1295" spans="1:30">
      <c r="A1295" t="s">
        <v>236</v>
      </c>
      <c r="B1295" t="s">
        <v>39</v>
      </c>
      <c r="C1295" t="s">
        <v>352</v>
      </c>
      <c r="D1295" t="s">
        <v>967</v>
      </c>
      <c r="E1295" t="s">
        <v>968</v>
      </c>
      <c r="G1295">
        <f t="shared" si="20"/>
        <v>369.09000000000003</v>
      </c>
      <c r="H1295">
        <v>112.5</v>
      </c>
      <c r="I1295">
        <v>0.61</v>
      </c>
      <c r="J1295">
        <v>867</v>
      </c>
      <c r="K1295">
        <v>528.87</v>
      </c>
      <c r="M1295">
        <v>0.7</v>
      </c>
      <c r="N1295">
        <v>5.7000000000000002E-2</v>
      </c>
      <c r="O1295">
        <v>0.03</v>
      </c>
      <c r="P1295">
        <v>2620</v>
      </c>
      <c r="Q1295">
        <v>2470</v>
      </c>
      <c r="AA1295" t="s">
        <v>439</v>
      </c>
    </row>
    <row r="1296" spans="1:30">
      <c r="A1296" t="s">
        <v>236</v>
      </c>
      <c r="B1296" t="s">
        <v>39</v>
      </c>
      <c r="C1296" t="s">
        <v>352</v>
      </c>
      <c r="D1296" t="s">
        <v>967</v>
      </c>
      <c r="E1296" t="s">
        <v>968</v>
      </c>
      <c r="G1296">
        <f t="shared" si="20"/>
        <v>371.09128800000002</v>
      </c>
      <c r="H1296">
        <v>113.11</v>
      </c>
      <c r="I1296">
        <v>0.4</v>
      </c>
      <c r="J1296">
        <v>30</v>
      </c>
      <c r="K1296">
        <v>12</v>
      </c>
      <c r="M1296">
        <v>3.5</v>
      </c>
      <c r="N1296">
        <v>8.5999999999999993E-2</v>
      </c>
      <c r="O1296">
        <v>0.03</v>
      </c>
      <c r="P1296">
        <v>2650</v>
      </c>
      <c r="Q1296">
        <v>2420</v>
      </c>
      <c r="AA1296" t="s">
        <v>518</v>
      </c>
    </row>
    <row r="1297" spans="1:29">
      <c r="A1297" t="s">
        <v>236</v>
      </c>
      <c r="B1297" t="s">
        <v>39</v>
      </c>
      <c r="C1297" t="s">
        <v>352</v>
      </c>
      <c r="D1297" t="s">
        <v>967</v>
      </c>
      <c r="E1297" t="s">
        <v>968</v>
      </c>
      <c r="G1297">
        <f t="shared" si="20"/>
        <v>372.40360800000002</v>
      </c>
      <c r="H1297">
        <v>113.51</v>
      </c>
      <c r="I1297">
        <v>0.7</v>
      </c>
      <c r="J1297">
        <v>0.16</v>
      </c>
      <c r="K1297">
        <v>0.11</v>
      </c>
      <c r="M1297">
        <v>1.2</v>
      </c>
      <c r="N1297">
        <v>5.7000000000000002E-2</v>
      </c>
      <c r="O1297">
        <v>0.04</v>
      </c>
      <c r="P1297">
        <v>2600</v>
      </c>
      <c r="Q1297">
        <v>2450</v>
      </c>
      <c r="AA1297" t="s">
        <v>439</v>
      </c>
    </row>
    <row r="1298" spans="1:29" s="57" customFormat="1">
      <c r="A1298" s="57" t="s">
        <v>236</v>
      </c>
      <c r="B1298" s="57" t="s">
        <v>39</v>
      </c>
      <c r="C1298" s="57" t="s">
        <v>352</v>
      </c>
      <c r="D1298" s="57" t="s">
        <v>967</v>
      </c>
      <c r="E1298" s="57" t="s">
        <v>968</v>
      </c>
      <c r="G1298" s="57">
        <f t="shared" si="20"/>
        <v>374.70016800000002</v>
      </c>
      <c r="H1298" s="57">
        <v>114.21</v>
      </c>
      <c r="I1298" s="57">
        <v>0.18</v>
      </c>
      <c r="J1298" s="57">
        <v>4</v>
      </c>
      <c r="K1298" s="57">
        <v>0.72</v>
      </c>
      <c r="M1298" s="57">
        <v>0.5</v>
      </c>
      <c r="N1298" s="57">
        <v>8.1000000000000003E-2</v>
      </c>
      <c r="O1298" s="57">
        <v>0.01</v>
      </c>
      <c r="P1298" s="57">
        <v>2640</v>
      </c>
      <c r="Q1298" s="57">
        <v>2430</v>
      </c>
      <c r="AA1298" s="57" t="s">
        <v>523</v>
      </c>
      <c r="AB1298" s="57" t="str">
        <f>Sampling_2022!W28</f>
        <v>SR-2022-001/C-19(2)-2-2</v>
      </c>
      <c r="AC1298" s="151" t="s">
        <v>526</v>
      </c>
    </row>
    <row r="1299" spans="1:29">
      <c r="A1299" s="13" t="s">
        <v>236</v>
      </c>
      <c r="B1299" s="13" t="s">
        <v>39</v>
      </c>
      <c r="C1299" t="s">
        <v>352</v>
      </c>
      <c r="D1299" t="s">
        <v>967</v>
      </c>
      <c r="E1299" t="s">
        <v>968</v>
      </c>
      <c r="G1299">
        <f t="shared" si="20"/>
        <v>375.29071200000004</v>
      </c>
      <c r="H1299">
        <v>114.39</v>
      </c>
      <c r="I1299">
        <v>0.61</v>
      </c>
      <c r="J1299">
        <v>9.1</v>
      </c>
      <c r="K1299">
        <v>5.55</v>
      </c>
      <c r="M1299">
        <v>3.6</v>
      </c>
      <c r="N1299">
        <v>7.0999999999999994E-2</v>
      </c>
      <c r="O1299">
        <v>0.04</v>
      </c>
      <c r="P1299">
        <v>2620</v>
      </c>
      <c r="Q1299">
        <v>2430</v>
      </c>
      <c r="AA1299" t="s">
        <v>523</v>
      </c>
    </row>
    <row r="1300" spans="1:29">
      <c r="A1300" t="s">
        <v>236</v>
      </c>
      <c r="B1300" t="s">
        <v>39</v>
      </c>
      <c r="C1300" t="s">
        <v>352</v>
      </c>
      <c r="D1300" t="s">
        <v>967</v>
      </c>
      <c r="E1300" t="s">
        <v>968</v>
      </c>
      <c r="G1300">
        <f t="shared" si="20"/>
        <v>377.29200000000003</v>
      </c>
      <c r="H1300">
        <v>115</v>
      </c>
      <c r="I1300">
        <v>0.24</v>
      </c>
      <c r="J1300">
        <v>8.1999999999999993</v>
      </c>
      <c r="K1300">
        <v>1.97</v>
      </c>
      <c r="M1300">
        <v>0.56000000000000005</v>
      </c>
      <c r="N1300">
        <v>6.3E-2</v>
      </c>
      <c r="O1300">
        <v>0.02</v>
      </c>
      <c r="P1300">
        <v>2660</v>
      </c>
      <c r="Q1300">
        <v>2490</v>
      </c>
      <c r="AA1300" t="s">
        <v>523</v>
      </c>
    </row>
    <row r="1301" spans="1:29">
      <c r="A1301" t="s">
        <v>242</v>
      </c>
      <c r="B1301" t="s">
        <v>39</v>
      </c>
      <c r="C1301" t="s">
        <v>335</v>
      </c>
      <c r="D1301" t="s">
        <v>971</v>
      </c>
      <c r="E1301" t="s">
        <v>972</v>
      </c>
      <c r="G1301">
        <f t="shared" si="20"/>
        <v>372.99415199999999</v>
      </c>
      <c r="H1301">
        <v>113.69</v>
      </c>
      <c r="I1301">
        <v>0</v>
      </c>
      <c r="J1301">
        <v>4.0999999999999996</v>
      </c>
      <c r="K1301">
        <v>0</v>
      </c>
      <c r="N1301">
        <v>9.2999999999999999E-2</v>
      </c>
      <c r="O1301">
        <v>0</v>
      </c>
      <c r="U1301">
        <v>0.312</v>
      </c>
      <c r="V1301">
        <v>0.23699999999999999</v>
      </c>
      <c r="AA1301" t="s">
        <v>1302</v>
      </c>
    </row>
    <row r="1302" spans="1:29">
      <c r="A1302" t="s">
        <v>242</v>
      </c>
      <c r="B1302" t="s">
        <v>39</v>
      </c>
      <c r="C1302" t="s">
        <v>335</v>
      </c>
      <c r="D1302" t="s">
        <v>971</v>
      </c>
      <c r="E1302" t="s">
        <v>972</v>
      </c>
      <c r="G1302">
        <f t="shared" si="20"/>
        <v>374.99544000000003</v>
      </c>
      <c r="H1302">
        <v>114.3</v>
      </c>
      <c r="I1302">
        <v>0</v>
      </c>
      <c r="J1302">
        <v>0.7</v>
      </c>
      <c r="K1302">
        <v>0</v>
      </c>
      <c r="N1302">
        <v>0.16200000000000001</v>
      </c>
      <c r="O1302">
        <v>0</v>
      </c>
      <c r="U1302">
        <v>0.32700000000000001</v>
      </c>
      <c r="V1302">
        <v>0.27800000000000002</v>
      </c>
      <c r="AA1302" t="s">
        <v>1303</v>
      </c>
    </row>
    <row r="1303" spans="1:29">
      <c r="A1303" t="s">
        <v>242</v>
      </c>
      <c r="B1303" t="s">
        <v>39</v>
      </c>
      <c r="C1303" t="s">
        <v>335</v>
      </c>
      <c r="D1303" t="s">
        <v>971</v>
      </c>
      <c r="E1303" t="s">
        <v>972</v>
      </c>
      <c r="G1303">
        <f t="shared" si="20"/>
        <v>375.97967999999997</v>
      </c>
      <c r="H1303">
        <v>114.6</v>
      </c>
      <c r="I1303">
        <v>0</v>
      </c>
      <c r="J1303">
        <v>24</v>
      </c>
      <c r="K1303">
        <v>0</v>
      </c>
      <c r="N1303">
        <v>0.20399999999999999</v>
      </c>
      <c r="O1303">
        <v>0</v>
      </c>
      <c r="U1303">
        <v>0.20599999999999999</v>
      </c>
      <c r="V1303">
        <v>0.46100000000000002</v>
      </c>
      <c r="AA1303" t="s">
        <v>1304</v>
      </c>
    </row>
    <row r="1304" spans="1:29">
      <c r="A1304" t="s">
        <v>242</v>
      </c>
      <c r="B1304" t="s">
        <v>39</v>
      </c>
      <c r="C1304" t="s">
        <v>335</v>
      </c>
      <c r="D1304" t="s">
        <v>971</v>
      </c>
      <c r="E1304" t="s">
        <v>972</v>
      </c>
      <c r="G1304">
        <f t="shared" si="20"/>
        <v>376.99672800000002</v>
      </c>
      <c r="H1304">
        <v>114.91</v>
      </c>
      <c r="I1304">
        <v>0</v>
      </c>
      <c r="J1304">
        <v>28</v>
      </c>
      <c r="K1304">
        <v>0</v>
      </c>
      <c r="N1304">
        <v>0.317</v>
      </c>
      <c r="O1304">
        <v>0</v>
      </c>
      <c r="U1304">
        <v>0.17399999999999999</v>
      </c>
      <c r="V1304">
        <v>0.60499999999999998</v>
      </c>
      <c r="AA1304" t="s">
        <v>1304</v>
      </c>
    </row>
    <row r="1305" spans="1:29">
      <c r="A1305" t="s">
        <v>242</v>
      </c>
      <c r="B1305" t="s">
        <v>39</v>
      </c>
      <c r="C1305" t="s">
        <v>335</v>
      </c>
      <c r="D1305" t="s">
        <v>971</v>
      </c>
      <c r="E1305" t="s">
        <v>972</v>
      </c>
      <c r="G1305">
        <f t="shared" si="20"/>
        <v>377.98096800000002</v>
      </c>
      <c r="H1305">
        <v>115.21</v>
      </c>
      <c r="I1305">
        <v>0</v>
      </c>
      <c r="J1305">
        <v>30</v>
      </c>
      <c r="K1305">
        <v>0</v>
      </c>
      <c r="N1305">
        <v>0.27500000000000002</v>
      </c>
      <c r="O1305">
        <v>0</v>
      </c>
      <c r="U1305">
        <v>0.14899999999999999</v>
      </c>
      <c r="V1305">
        <v>0.76700000000000002</v>
      </c>
      <c r="AA1305" t="s">
        <v>1304</v>
      </c>
    </row>
    <row r="1306" spans="1:29">
      <c r="A1306" t="s">
        <v>242</v>
      </c>
      <c r="B1306" t="s">
        <v>39</v>
      </c>
      <c r="C1306" t="s">
        <v>335</v>
      </c>
      <c r="D1306" t="s">
        <v>971</v>
      </c>
      <c r="E1306" t="s">
        <v>972</v>
      </c>
      <c r="G1306">
        <f t="shared" si="20"/>
        <v>379.98225600000001</v>
      </c>
      <c r="H1306">
        <v>115.82</v>
      </c>
      <c r="I1306">
        <v>0</v>
      </c>
      <c r="J1306">
        <v>42</v>
      </c>
      <c r="K1306">
        <v>0</v>
      </c>
      <c r="N1306">
        <v>0.28000000000000003</v>
      </c>
      <c r="O1306">
        <v>0</v>
      </c>
      <c r="U1306">
        <v>0.246</v>
      </c>
      <c r="V1306">
        <v>0.60399999999999998</v>
      </c>
      <c r="AA1306" t="s">
        <v>1304</v>
      </c>
    </row>
    <row r="1307" spans="1:29">
      <c r="A1307" t="s">
        <v>245</v>
      </c>
      <c r="B1307" t="s">
        <v>59</v>
      </c>
      <c r="C1307" t="s">
        <v>885</v>
      </c>
      <c r="D1307" t="s">
        <v>967</v>
      </c>
      <c r="E1307" t="s">
        <v>968</v>
      </c>
      <c r="G1307">
        <f t="shared" si="20"/>
        <v>1300.9684320000001</v>
      </c>
      <c r="H1307">
        <v>396.54</v>
      </c>
      <c r="I1307">
        <v>0.76</v>
      </c>
      <c r="J1307">
        <v>0.01</v>
      </c>
      <c r="K1307">
        <v>0.01</v>
      </c>
      <c r="M1307">
        <v>0.01</v>
      </c>
      <c r="N1307">
        <v>0</v>
      </c>
      <c r="O1307">
        <v>0</v>
      </c>
      <c r="AA1307" t="s">
        <v>1242</v>
      </c>
    </row>
    <row r="1308" spans="1:29">
      <c r="A1308" t="s">
        <v>245</v>
      </c>
      <c r="B1308" t="s">
        <v>59</v>
      </c>
      <c r="C1308" t="s">
        <v>885</v>
      </c>
      <c r="D1308" t="s">
        <v>967</v>
      </c>
      <c r="E1308" t="s">
        <v>968</v>
      </c>
      <c r="G1308">
        <f t="shared" si="20"/>
        <v>1303.4946480000001</v>
      </c>
      <c r="H1308">
        <v>397.31</v>
      </c>
      <c r="I1308">
        <v>0.46</v>
      </c>
      <c r="J1308">
        <v>0.02</v>
      </c>
      <c r="K1308">
        <v>0.01</v>
      </c>
      <c r="M1308">
        <v>0.01</v>
      </c>
      <c r="N1308">
        <v>1E-3</v>
      </c>
      <c r="O1308">
        <v>0</v>
      </c>
      <c r="P1308">
        <v>2830</v>
      </c>
      <c r="Q1308">
        <v>2820</v>
      </c>
      <c r="AA1308" t="s">
        <v>276</v>
      </c>
    </row>
    <row r="1309" spans="1:29">
      <c r="A1309" t="s">
        <v>245</v>
      </c>
      <c r="B1309" t="s">
        <v>59</v>
      </c>
      <c r="C1309" t="s">
        <v>885</v>
      </c>
      <c r="D1309" t="s">
        <v>967</v>
      </c>
      <c r="E1309" t="s">
        <v>968</v>
      </c>
      <c r="G1309">
        <f t="shared" si="20"/>
        <v>1304.971008</v>
      </c>
      <c r="H1309">
        <v>397.76</v>
      </c>
      <c r="I1309">
        <v>2.44</v>
      </c>
      <c r="J1309">
        <v>0.01</v>
      </c>
      <c r="K1309">
        <v>0.02</v>
      </c>
      <c r="M1309">
        <v>0.01</v>
      </c>
      <c r="N1309">
        <v>0</v>
      </c>
      <c r="O1309">
        <v>0</v>
      </c>
      <c r="P1309">
        <v>2900</v>
      </c>
      <c r="Q1309">
        <v>2900</v>
      </c>
      <c r="AA1309" t="s">
        <v>276</v>
      </c>
    </row>
    <row r="1310" spans="1:29" s="57" customFormat="1">
      <c r="A1310" s="13" t="s">
        <v>245</v>
      </c>
      <c r="B1310" s="13" t="s">
        <v>68</v>
      </c>
      <c r="C1310" s="57" t="s">
        <v>885</v>
      </c>
      <c r="D1310" s="57" t="s">
        <v>967</v>
      </c>
      <c r="E1310" s="57" t="s">
        <v>968</v>
      </c>
      <c r="G1310" s="57">
        <f t="shared" si="20"/>
        <v>1312.9761599999999</v>
      </c>
      <c r="H1310" s="57">
        <v>400.2</v>
      </c>
      <c r="I1310" s="57">
        <v>0.73</v>
      </c>
      <c r="J1310" s="57">
        <v>0.01</v>
      </c>
      <c r="K1310" s="57">
        <v>0</v>
      </c>
      <c r="M1310" s="57">
        <v>0.01</v>
      </c>
      <c r="N1310" s="57">
        <v>0</v>
      </c>
      <c r="O1310" s="57">
        <v>0</v>
      </c>
      <c r="P1310" s="57">
        <v>2700</v>
      </c>
      <c r="Q1310" s="57">
        <v>2700</v>
      </c>
      <c r="AA1310" s="57" t="s">
        <v>276</v>
      </c>
      <c r="AB1310" s="57" t="str">
        <f>Sampling_2022!W92</f>
        <v>SR-2022-001/D-47-13-3</v>
      </c>
      <c r="AC1310" s="149" t="s">
        <v>887</v>
      </c>
    </row>
    <row r="1311" spans="1:29" s="57" customFormat="1">
      <c r="A1311" s="13" t="s">
        <v>245</v>
      </c>
      <c r="B1311" s="13" t="s">
        <v>68</v>
      </c>
      <c r="C1311" s="57" t="s">
        <v>885</v>
      </c>
      <c r="D1311" s="57" t="s">
        <v>967</v>
      </c>
      <c r="E1311" s="57" t="s">
        <v>968</v>
      </c>
      <c r="G1311" s="57">
        <f t="shared" si="20"/>
        <v>1315.3711440000002</v>
      </c>
      <c r="H1311" s="57">
        <v>400.93</v>
      </c>
      <c r="I1311" s="57">
        <v>1.4</v>
      </c>
      <c r="J1311" s="57">
        <v>0.01</v>
      </c>
      <c r="K1311" s="57">
        <v>0.01</v>
      </c>
      <c r="M1311" s="57">
        <v>0.01</v>
      </c>
      <c r="N1311" s="57">
        <v>0</v>
      </c>
      <c r="O1311" s="57">
        <v>0</v>
      </c>
      <c r="AA1311" s="57" t="s">
        <v>276</v>
      </c>
      <c r="AB1311" s="57" t="str">
        <f>Sampling_2022!W93</f>
        <v>SR-2022-001/D-47-13-4</v>
      </c>
      <c r="AC1311" s="150" t="s">
        <v>890</v>
      </c>
    </row>
    <row r="1312" spans="1:29">
      <c r="A1312" t="s">
        <v>245</v>
      </c>
      <c r="B1312" t="s">
        <v>68</v>
      </c>
      <c r="C1312" t="s">
        <v>885</v>
      </c>
      <c r="D1312" t="s">
        <v>1141</v>
      </c>
      <c r="E1312" t="s">
        <v>1142</v>
      </c>
      <c r="G1312">
        <f t="shared" si="20"/>
        <v>1319.9970719999999</v>
      </c>
      <c r="H1312">
        <v>402.34</v>
      </c>
      <c r="I1312">
        <v>0.3</v>
      </c>
      <c r="AA1312" t="s">
        <v>970</v>
      </c>
    </row>
    <row r="1313" spans="1:27">
      <c r="A1313" t="s">
        <v>245</v>
      </c>
      <c r="B1313" t="s">
        <v>39</v>
      </c>
      <c r="C1313" t="s">
        <v>335</v>
      </c>
      <c r="D1313" t="s">
        <v>967</v>
      </c>
      <c r="E1313" t="s">
        <v>968</v>
      </c>
      <c r="G1313">
        <f t="shared" si="20"/>
        <v>412.98710399999999</v>
      </c>
      <c r="H1313">
        <v>125.88</v>
      </c>
      <c r="I1313">
        <v>0.73</v>
      </c>
      <c r="J1313">
        <v>0.11</v>
      </c>
      <c r="K1313">
        <v>0.08</v>
      </c>
      <c r="M1313">
        <v>0.03</v>
      </c>
      <c r="N1313">
        <v>3.1E-2</v>
      </c>
      <c r="O1313">
        <v>0.02</v>
      </c>
      <c r="AA1313" t="s">
        <v>569</v>
      </c>
    </row>
    <row r="1314" spans="1:27">
      <c r="A1314" t="s">
        <v>245</v>
      </c>
      <c r="B1314" t="s">
        <v>39</v>
      </c>
      <c r="C1314" t="s">
        <v>335</v>
      </c>
      <c r="D1314" t="s">
        <v>1160</v>
      </c>
      <c r="E1314" t="s">
        <v>1161</v>
      </c>
      <c r="G1314">
        <f t="shared" si="20"/>
        <v>415.38208800000001</v>
      </c>
      <c r="H1314">
        <v>126.61</v>
      </c>
      <c r="I1314">
        <v>0.09</v>
      </c>
      <c r="AA1314" t="s">
        <v>276</v>
      </c>
    </row>
    <row r="1315" spans="1:27">
      <c r="A1315" t="s">
        <v>245</v>
      </c>
      <c r="B1315" t="s">
        <v>39</v>
      </c>
      <c r="C1315" t="s">
        <v>335</v>
      </c>
      <c r="D1315" t="s">
        <v>967</v>
      </c>
      <c r="E1315" t="s">
        <v>968</v>
      </c>
      <c r="G1315">
        <f t="shared" si="20"/>
        <v>415.71016800000001</v>
      </c>
      <c r="H1315">
        <v>126.71</v>
      </c>
      <c r="I1315">
        <v>0.24</v>
      </c>
      <c r="J1315">
        <v>0.24</v>
      </c>
      <c r="K1315">
        <v>0.06</v>
      </c>
      <c r="M1315">
        <v>0.11</v>
      </c>
      <c r="N1315">
        <v>5.6000000000000001E-2</v>
      </c>
      <c r="O1315">
        <v>0.01</v>
      </c>
      <c r="AA1315" t="s">
        <v>531</v>
      </c>
    </row>
    <row r="1316" spans="1:27">
      <c r="A1316" t="s">
        <v>245</v>
      </c>
      <c r="B1316" t="s">
        <v>39</v>
      </c>
      <c r="C1316" t="s">
        <v>335</v>
      </c>
      <c r="D1316" t="s">
        <v>967</v>
      </c>
      <c r="E1316" t="s">
        <v>968</v>
      </c>
      <c r="G1316">
        <f t="shared" si="20"/>
        <v>416.49756000000002</v>
      </c>
      <c r="H1316">
        <v>126.95</v>
      </c>
      <c r="I1316">
        <v>0.4</v>
      </c>
      <c r="J1316">
        <v>0.01</v>
      </c>
      <c r="K1316">
        <v>0</v>
      </c>
      <c r="M1316">
        <v>0.04</v>
      </c>
      <c r="N1316">
        <v>0.05</v>
      </c>
      <c r="O1316">
        <v>0.02</v>
      </c>
      <c r="AA1316" t="s">
        <v>531</v>
      </c>
    </row>
    <row r="1317" spans="1:27">
      <c r="A1317" t="s">
        <v>245</v>
      </c>
      <c r="B1317" t="s">
        <v>39</v>
      </c>
      <c r="C1317" t="s">
        <v>335</v>
      </c>
      <c r="D1317" t="s">
        <v>1141</v>
      </c>
      <c r="E1317" t="s">
        <v>1142</v>
      </c>
      <c r="G1317">
        <f t="shared" si="20"/>
        <v>417.80988000000002</v>
      </c>
      <c r="H1317">
        <v>127.35</v>
      </c>
      <c r="I1317">
        <v>0.06</v>
      </c>
      <c r="AA1317" t="s">
        <v>970</v>
      </c>
    </row>
    <row r="1318" spans="1:27">
      <c r="A1318" t="s">
        <v>245</v>
      </c>
      <c r="B1318" t="s">
        <v>39</v>
      </c>
      <c r="C1318" t="s">
        <v>352</v>
      </c>
      <c r="D1318" t="s">
        <v>1160</v>
      </c>
      <c r="E1318" t="s">
        <v>1161</v>
      </c>
      <c r="G1318">
        <f t="shared" si="20"/>
        <v>418.00672800000001</v>
      </c>
      <c r="H1318">
        <v>127.41</v>
      </c>
      <c r="I1318">
        <v>0.18</v>
      </c>
      <c r="AA1318" t="s">
        <v>276</v>
      </c>
    </row>
    <row r="1319" spans="1:27">
      <c r="A1319" t="s">
        <v>245</v>
      </c>
      <c r="B1319" t="s">
        <v>39</v>
      </c>
      <c r="C1319" t="s">
        <v>352</v>
      </c>
      <c r="D1319" t="s">
        <v>967</v>
      </c>
      <c r="E1319" t="s">
        <v>968</v>
      </c>
      <c r="G1319">
        <f t="shared" si="20"/>
        <v>418.59727200000003</v>
      </c>
      <c r="H1319">
        <v>127.59</v>
      </c>
      <c r="I1319">
        <v>0.88</v>
      </c>
      <c r="J1319">
        <v>0.24</v>
      </c>
      <c r="K1319">
        <v>0.21</v>
      </c>
      <c r="M1319">
        <v>0.11</v>
      </c>
      <c r="N1319">
        <v>5.6000000000000001E-2</v>
      </c>
      <c r="O1319">
        <v>0.05</v>
      </c>
      <c r="P1319">
        <v>2670</v>
      </c>
      <c r="Q1319">
        <v>2520</v>
      </c>
      <c r="AA1319" t="s">
        <v>1305</v>
      </c>
    </row>
    <row r="1320" spans="1:27">
      <c r="A1320" t="s">
        <v>245</v>
      </c>
      <c r="B1320" t="s">
        <v>39</v>
      </c>
      <c r="C1320" t="s">
        <v>352</v>
      </c>
      <c r="D1320" t="s">
        <v>967</v>
      </c>
      <c r="E1320" t="s">
        <v>968</v>
      </c>
      <c r="G1320">
        <f t="shared" si="20"/>
        <v>421.484376</v>
      </c>
      <c r="H1320">
        <v>128.47</v>
      </c>
      <c r="I1320">
        <v>0.64</v>
      </c>
      <c r="J1320">
        <v>0.33</v>
      </c>
      <c r="K1320">
        <v>0.21</v>
      </c>
      <c r="M1320">
        <v>0.22</v>
      </c>
      <c r="N1320">
        <v>6.6000000000000003E-2</v>
      </c>
      <c r="O1320">
        <v>0.04</v>
      </c>
      <c r="P1320">
        <v>2670</v>
      </c>
      <c r="Q1320">
        <v>2500</v>
      </c>
      <c r="AA1320" t="s">
        <v>531</v>
      </c>
    </row>
    <row r="1321" spans="1:27">
      <c r="A1321" t="s">
        <v>245</v>
      </c>
      <c r="B1321" t="s">
        <v>39</v>
      </c>
      <c r="C1321" t="s">
        <v>352</v>
      </c>
      <c r="D1321" t="s">
        <v>967</v>
      </c>
      <c r="E1321" t="s">
        <v>968</v>
      </c>
      <c r="G1321">
        <f t="shared" si="20"/>
        <v>423.58408800000007</v>
      </c>
      <c r="H1321">
        <v>129.11000000000001</v>
      </c>
      <c r="I1321">
        <v>0.57999999999999996</v>
      </c>
      <c r="J1321">
        <v>0.46</v>
      </c>
      <c r="K1321">
        <v>0.27</v>
      </c>
      <c r="M1321">
        <v>0.11</v>
      </c>
      <c r="N1321">
        <v>6.6000000000000003E-2</v>
      </c>
      <c r="O1321">
        <v>0.04</v>
      </c>
      <c r="P1321">
        <v>2660</v>
      </c>
      <c r="Q1321">
        <v>2480</v>
      </c>
      <c r="AA1321" t="s">
        <v>531</v>
      </c>
    </row>
    <row r="1322" spans="1:27">
      <c r="A1322" t="s">
        <v>245</v>
      </c>
      <c r="B1322" t="s">
        <v>39</v>
      </c>
      <c r="C1322" t="s">
        <v>352</v>
      </c>
      <c r="D1322" t="s">
        <v>967</v>
      </c>
      <c r="E1322" t="s">
        <v>968</v>
      </c>
      <c r="G1322">
        <f t="shared" si="20"/>
        <v>425.48695200000003</v>
      </c>
      <c r="H1322">
        <v>129.69</v>
      </c>
      <c r="I1322">
        <v>0.4</v>
      </c>
      <c r="J1322">
        <v>0.11</v>
      </c>
      <c r="K1322">
        <v>0.04</v>
      </c>
      <c r="M1322">
        <v>0.03</v>
      </c>
      <c r="N1322">
        <v>3.1E-2</v>
      </c>
      <c r="O1322">
        <v>0.01</v>
      </c>
      <c r="AA1322" t="s">
        <v>531</v>
      </c>
    </row>
    <row r="1323" spans="1:27">
      <c r="A1323" t="s">
        <v>245</v>
      </c>
      <c r="B1323" t="s">
        <v>39</v>
      </c>
      <c r="C1323" t="s">
        <v>352</v>
      </c>
      <c r="D1323" t="s">
        <v>967</v>
      </c>
      <c r="E1323" t="s">
        <v>968</v>
      </c>
      <c r="G1323">
        <f t="shared" si="20"/>
        <v>426.79927200000003</v>
      </c>
      <c r="H1323">
        <v>130.09</v>
      </c>
      <c r="I1323">
        <v>0.67</v>
      </c>
      <c r="J1323">
        <v>0.01</v>
      </c>
      <c r="K1323">
        <v>0.01</v>
      </c>
      <c r="M1323">
        <v>0.04</v>
      </c>
      <c r="N1323">
        <v>0.05</v>
      </c>
      <c r="O1323">
        <v>0.03</v>
      </c>
      <c r="P1323">
        <v>2690</v>
      </c>
      <c r="Q1323">
        <v>2550</v>
      </c>
      <c r="AA1323" t="s">
        <v>531</v>
      </c>
    </row>
    <row r="1324" spans="1:27">
      <c r="A1324" t="s">
        <v>245</v>
      </c>
      <c r="B1324" t="s">
        <v>39</v>
      </c>
      <c r="C1324" t="s">
        <v>447</v>
      </c>
      <c r="D1324" t="s">
        <v>967</v>
      </c>
      <c r="E1324" t="s">
        <v>968</v>
      </c>
      <c r="G1324">
        <f t="shared" si="20"/>
        <v>428.99740800000001</v>
      </c>
      <c r="H1324">
        <v>130.76</v>
      </c>
      <c r="I1324">
        <v>0.3</v>
      </c>
      <c r="J1324">
        <v>0.01</v>
      </c>
      <c r="K1324">
        <v>0</v>
      </c>
      <c r="M1324">
        <v>0.04</v>
      </c>
      <c r="N1324">
        <v>0.05</v>
      </c>
      <c r="O1324">
        <v>0.01</v>
      </c>
      <c r="AA1324" t="s">
        <v>531</v>
      </c>
    </row>
    <row r="1325" spans="1:27">
      <c r="A1325" t="s">
        <v>245</v>
      </c>
      <c r="B1325" t="s">
        <v>39</v>
      </c>
      <c r="C1325" t="s">
        <v>447</v>
      </c>
      <c r="D1325" t="s">
        <v>967</v>
      </c>
      <c r="E1325" t="s">
        <v>968</v>
      </c>
      <c r="G1325">
        <f t="shared" si="20"/>
        <v>429.98164800000001</v>
      </c>
      <c r="H1325">
        <v>131.06</v>
      </c>
      <c r="I1325">
        <v>0.34</v>
      </c>
      <c r="J1325">
        <v>0.11</v>
      </c>
      <c r="K1325">
        <v>0.04</v>
      </c>
      <c r="M1325">
        <v>0.03</v>
      </c>
      <c r="N1325">
        <v>3.1E-2</v>
      </c>
      <c r="O1325">
        <v>0.01</v>
      </c>
      <c r="P1325">
        <v>2660</v>
      </c>
      <c r="Q1325">
        <v>2570</v>
      </c>
      <c r="AA1325" t="s">
        <v>531</v>
      </c>
    </row>
    <row r="1326" spans="1:27">
      <c r="A1326" t="s">
        <v>245</v>
      </c>
      <c r="B1326" t="s">
        <v>39</v>
      </c>
      <c r="C1326" t="s">
        <v>447</v>
      </c>
      <c r="D1326" t="s">
        <v>967</v>
      </c>
      <c r="E1326" t="s">
        <v>968</v>
      </c>
      <c r="G1326">
        <f t="shared" si="20"/>
        <v>431.09712000000002</v>
      </c>
      <c r="H1326">
        <v>131.4</v>
      </c>
      <c r="I1326">
        <v>0.12</v>
      </c>
      <c r="J1326">
        <v>0.11</v>
      </c>
      <c r="K1326">
        <v>0.01</v>
      </c>
      <c r="M1326">
        <v>0.03</v>
      </c>
      <c r="N1326">
        <v>3.1E-2</v>
      </c>
      <c r="O1326">
        <v>0</v>
      </c>
      <c r="AA1326" t="s">
        <v>569</v>
      </c>
    </row>
    <row r="1327" spans="1:27">
      <c r="A1327" t="s">
        <v>245</v>
      </c>
      <c r="B1327" t="s">
        <v>39</v>
      </c>
      <c r="C1327" t="s">
        <v>447</v>
      </c>
      <c r="D1327" t="s">
        <v>967</v>
      </c>
      <c r="E1327" t="s">
        <v>968</v>
      </c>
      <c r="G1327">
        <f t="shared" si="20"/>
        <v>431.49081600000005</v>
      </c>
      <c r="H1327">
        <v>131.52000000000001</v>
      </c>
      <c r="I1327">
        <v>0.76</v>
      </c>
      <c r="J1327">
        <v>0.01</v>
      </c>
      <c r="K1327">
        <v>0.01</v>
      </c>
      <c r="M1327">
        <v>0.04</v>
      </c>
      <c r="N1327">
        <v>0.05</v>
      </c>
      <c r="O1327">
        <v>0.04</v>
      </c>
      <c r="AA1327" t="s">
        <v>531</v>
      </c>
    </row>
    <row r="1328" spans="1:27">
      <c r="A1328" t="s">
        <v>245</v>
      </c>
      <c r="B1328" t="s">
        <v>39</v>
      </c>
      <c r="C1328" t="s">
        <v>447</v>
      </c>
      <c r="D1328" t="s">
        <v>967</v>
      </c>
      <c r="E1328" t="s">
        <v>968</v>
      </c>
      <c r="G1328">
        <f t="shared" si="20"/>
        <v>433.98422400000004</v>
      </c>
      <c r="H1328">
        <v>132.28</v>
      </c>
      <c r="I1328">
        <v>0.91</v>
      </c>
      <c r="J1328">
        <v>0.01</v>
      </c>
      <c r="K1328">
        <v>0.01</v>
      </c>
      <c r="M1328">
        <v>0.04</v>
      </c>
      <c r="N1328">
        <v>2.8000000000000001E-2</v>
      </c>
      <c r="O1328">
        <v>0.03</v>
      </c>
      <c r="P1328">
        <v>2650</v>
      </c>
      <c r="Q1328">
        <v>2580</v>
      </c>
      <c r="AA1328" t="s">
        <v>1306</v>
      </c>
    </row>
    <row r="1329" spans="1:27">
      <c r="A1329" t="s">
        <v>245</v>
      </c>
      <c r="B1329" t="s">
        <v>39</v>
      </c>
      <c r="C1329" t="s">
        <v>447</v>
      </c>
      <c r="D1329" t="s">
        <v>967</v>
      </c>
      <c r="E1329" t="s">
        <v>968</v>
      </c>
      <c r="G1329">
        <f t="shared" si="20"/>
        <v>437.00255999999996</v>
      </c>
      <c r="H1329">
        <v>133.19999999999999</v>
      </c>
      <c r="I1329">
        <v>1.07</v>
      </c>
      <c r="J1329">
        <v>0.03</v>
      </c>
      <c r="K1329">
        <v>0.03</v>
      </c>
      <c r="M1329">
        <v>7.0000000000000007E-2</v>
      </c>
      <c r="N1329">
        <v>0.05</v>
      </c>
      <c r="O1329">
        <v>0.05</v>
      </c>
      <c r="P1329">
        <v>2680</v>
      </c>
      <c r="Q1329">
        <v>2550</v>
      </c>
      <c r="AA1329" t="s">
        <v>531</v>
      </c>
    </row>
    <row r="1330" spans="1:27">
      <c r="A1330" t="s">
        <v>245</v>
      </c>
      <c r="B1330" t="s">
        <v>39</v>
      </c>
      <c r="C1330" t="s">
        <v>447</v>
      </c>
      <c r="D1330" t="s">
        <v>967</v>
      </c>
      <c r="E1330" t="s">
        <v>968</v>
      </c>
      <c r="G1330">
        <f t="shared" si="20"/>
        <v>440.480208</v>
      </c>
      <c r="H1330">
        <v>134.26</v>
      </c>
      <c r="I1330">
        <v>0.15</v>
      </c>
      <c r="J1330">
        <v>0.01</v>
      </c>
      <c r="K1330">
        <v>0</v>
      </c>
      <c r="M1330">
        <v>0.04</v>
      </c>
      <c r="N1330">
        <v>0.05</v>
      </c>
      <c r="O1330">
        <v>0.01</v>
      </c>
      <c r="AA1330" t="s">
        <v>531</v>
      </c>
    </row>
    <row r="1331" spans="1:27">
      <c r="A1331" t="s">
        <v>245</v>
      </c>
      <c r="B1331" t="s">
        <v>39</v>
      </c>
      <c r="C1331" t="s">
        <v>447</v>
      </c>
      <c r="D1331" t="s">
        <v>967</v>
      </c>
      <c r="E1331" t="s">
        <v>968</v>
      </c>
      <c r="G1331">
        <f t="shared" si="20"/>
        <v>441.00513599999999</v>
      </c>
      <c r="H1331">
        <v>134.41999999999999</v>
      </c>
      <c r="I1331">
        <v>0.52</v>
      </c>
      <c r="J1331">
        <v>0.03</v>
      </c>
      <c r="K1331">
        <v>0.02</v>
      </c>
      <c r="M1331">
        <v>7.0000000000000007E-2</v>
      </c>
      <c r="N1331">
        <v>0.05</v>
      </c>
      <c r="O1331">
        <v>0.03</v>
      </c>
      <c r="AA1331" t="s">
        <v>531</v>
      </c>
    </row>
    <row r="1332" spans="1:27">
      <c r="A1332" t="s">
        <v>245</v>
      </c>
      <c r="B1332" t="s">
        <v>39</v>
      </c>
      <c r="C1332" t="s">
        <v>447</v>
      </c>
      <c r="D1332" t="s">
        <v>967</v>
      </c>
      <c r="E1332" t="s">
        <v>968</v>
      </c>
      <c r="G1332">
        <f t="shared" si="20"/>
        <v>442.67834400000004</v>
      </c>
      <c r="H1332">
        <v>134.93</v>
      </c>
      <c r="I1332">
        <v>0.09</v>
      </c>
      <c r="J1332">
        <v>0.01</v>
      </c>
      <c r="K1332">
        <v>0</v>
      </c>
      <c r="M1332">
        <v>0.01</v>
      </c>
      <c r="N1332">
        <v>3.2000000000000001E-2</v>
      </c>
      <c r="O1332">
        <v>0</v>
      </c>
      <c r="AA1332" t="s">
        <v>531</v>
      </c>
    </row>
    <row r="1333" spans="1:27">
      <c r="A1333" t="s">
        <v>245</v>
      </c>
      <c r="B1333" t="s">
        <v>39</v>
      </c>
      <c r="C1333" t="s">
        <v>447</v>
      </c>
      <c r="D1333" t="s">
        <v>1160</v>
      </c>
      <c r="E1333" t="s">
        <v>1161</v>
      </c>
      <c r="G1333">
        <f t="shared" si="20"/>
        <v>443.00642400000004</v>
      </c>
      <c r="H1333">
        <v>135.03</v>
      </c>
      <c r="I1333">
        <v>0.21</v>
      </c>
      <c r="AA1333" t="s">
        <v>276</v>
      </c>
    </row>
    <row r="1334" spans="1:27">
      <c r="A1334" t="s">
        <v>245</v>
      </c>
      <c r="B1334" t="s">
        <v>39</v>
      </c>
      <c r="C1334" t="s">
        <v>447</v>
      </c>
      <c r="D1334" t="s">
        <v>967</v>
      </c>
      <c r="E1334" t="s">
        <v>968</v>
      </c>
      <c r="G1334">
        <f t="shared" si="20"/>
        <v>443.69539200000003</v>
      </c>
      <c r="H1334">
        <v>135.24</v>
      </c>
      <c r="I1334">
        <v>0.55000000000000004</v>
      </c>
      <c r="J1334">
        <v>0.01</v>
      </c>
      <c r="K1334">
        <v>0</v>
      </c>
      <c r="M1334">
        <v>0.01</v>
      </c>
      <c r="N1334">
        <v>3.2000000000000001E-2</v>
      </c>
      <c r="O1334">
        <v>0.02</v>
      </c>
      <c r="P1334">
        <v>2640</v>
      </c>
      <c r="Q1334">
        <v>2560</v>
      </c>
      <c r="AA1334" t="s">
        <v>531</v>
      </c>
    </row>
    <row r="1335" spans="1:27">
      <c r="A1335" t="s">
        <v>245</v>
      </c>
      <c r="B1335" t="s">
        <v>39</v>
      </c>
      <c r="C1335" t="s">
        <v>447</v>
      </c>
      <c r="D1335" t="s">
        <v>967</v>
      </c>
      <c r="E1335" t="s">
        <v>968</v>
      </c>
      <c r="G1335">
        <f t="shared" si="20"/>
        <v>445.49983199999997</v>
      </c>
      <c r="H1335">
        <v>135.79</v>
      </c>
      <c r="I1335">
        <v>0.88</v>
      </c>
      <c r="J1335">
        <v>0.04</v>
      </c>
      <c r="K1335">
        <v>0.04</v>
      </c>
      <c r="M1335">
        <v>7.0000000000000007E-2</v>
      </c>
      <c r="N1335">
        <v>0.08</v>
      </c>
      <c r="O1335">
        <v>7.0000000000000007E-2</v>
      </c>
      <c r="P1335">
        <v>2720</v>
      </c>
      <c r="Q1335">
        <v>2500</v>
      </c>
      <c r="AA1335" t="s">
        <v>531</v>
      </c>
    </row>
    <row r="1336" spans="1:27">
      <c r="A1336" t="s">
        <v>245</v>
      </c>
      <c r="B1336" t="s">
        <v>39</v>
      </c>
      <c r="C1336" t="s">
        <v>447</v>
      </c>
      <c r="D1336" t="s">
        <v>967</v>
      </c>
      <c r="E1336" t="s">
        <v>968</v>
      </c>
      <c r="G1336">
        <f t="shared" si="20"/>
        <v>448.38693599999999</v>
      </c>
      <c r="H1336">
        <v>136.66999999999999</v>
      </c>
      <c r="I1336">
        <v>1.01</v>
      </c>
      <c r="J1336">
        <v>0.05</v>
      </c>
      <c r="K1336">
        <v>0.05</v>
      </c>
      <c r="M1336">
        <v>0.08</v>
      </c>
      <c r="N1336">
        <v>4.9000000000000002E-2</v>
      </c>
      <c r="O1336">
        <v>0.05</v>
      </c>
      <c r="AA1336" t="s">
        <v>531</v>
      </c>
    </row>
    <row r="1337" spans="1:27">
      <c r="A1337" t="s">
        <v>245</v>
      </c>
      <c r="B1337" t="s">
        <v>39</v>
      </c>
      <c r="C1337" t="s">
        <v>447</v>
      </c>
      <c r="D1337" t="s">
        <v>1141</v>
      </c>
      <c r="E1337" t="s">
        <v>1142</v>
      </c>
      <c r="G1337">
        <f t="shared" si="20"/>
        <v>451.70054400000004</v>
      </c>
      <c r="H1337">
        <v>137.68</v>
      </c>
      <c r="I1337">
        <v>0.09</v>
      </c>
      <c r="AA1337" t="s">
        <v>970</v>
      </c>
    </row>
    <row r="1338" spans="1:27">
      <c r="A1338" t="s">
        <v>245</v>
      </c>
      <c r="B1338" t="s">
        <v>39</v>
      </c>
      <c r="C1338" t="s">
        <v>437</v>
      </c>
      <c r="D1338" t="s">
        <v>967</v>
      </c>
      <c r="E1338" t="s">
        <v>968</v>
      </c>
      <c r="G1338">
        <f t="shared" si="20"/>
        <v>451.99581600000005</v>
      </c>
      <c r="H1338">
        <v>137.77000000000001</v>
      </c>
      <c r="I1338">
        <v>2.71</v>
      </c>
      <c r="J1338">
        <v>0.05</v>
      </c>
      <c r="K1338">
        <v>0.14000000000000001</v>
      </c>
      <c r="M1338">
        <v>0.08</v>
      </c>
      <c r="N1338">
        <v>4.9000000000000002E-2</v>
      </c>
      <c r="O1338">
        <v>0.13</v>
      </c>
      <c r="P1338">
        <v>2680</v>
      </c>
      <c r="Q1338">
        <v>2550</v>
      </c>
      <c r="AA1338" t="s">
        <v>531</v>
      </c>
    </row>
    <row r="1339" spans="1:27">
      <c r="A1339" t="s">
        <v>245</v>
      </c>
      <c r="B1339" t="s">
        <v>39</v>
      </c>
      <c r="C1339" t="s">
        <v>437</v>
      </c>
      <c r="D1339" t="s">
        <v>967</v>
      </c>
      <c r="E1339" t="s">
        <v>968</v>
      </c>
      <c r="G1339">
        <f t="shared" si="20"/>
        <v>460.88678399999998</v>
      </c>
      <c r="H1339">
        <v>140.47999999999999</v>
      </c>
      <c r="I1339">
        <v>0.15</v>
      </c>
      <c r="J1339">
        <v>0.05</v>
      </c>
      <c r="K1339">
        <v>0.01</v>
      </c>
      <c r="M1339">
        <v>0.08</v>
      </c>
      <c r="N1339">
        <v>4.9000000000000002E-2</v>
      </c>
      <c r="O1339">
        <v>0.01</v>
      </c>
      <c r="AA1339" t="s">
        <v>575</v>
      </c>
    </row>
    <row r="1340" spans="1:27">
      <c r="A1340" t="s">
        <v>245</v>
      </c>
      <c r="B1340" t="s">
        <v>39</v>
      </c>
      <c r="C1340" t="s">
        <v>437</v>
      </c>
      <c r="D1340" t="s">
        <v>967</v>
      </c>
      <c r="E1340" t="s">
        <v>968</v>
      </c>
      <c r="G1340">
        <f t="shared" si="20"/>
        <v>461.37890400000003</v>
      </c>
      <c r="H1340">
        <v>140.63</v>
      </c>
      <c r="I1340">
        <v>2.5299999999999998</v>
      </c>
      <c r="J1340">
        <v>0.05</v>
      </c>
      <c r="K1340">
        <v>0.13</v>
      </c>
      <c r="M1340">
        <v>0.08</v>
      </c>
      <c r="N1340">
        <v>4.9000000000000002E-2</v>
      </c>
      <c r="O1340">
        <v>0.12</v>
      </c>
      <c r="AA1340" t="s">
        <v>531</v>
      </c>
    </row>
    <row r="1341" spans="1:27">
      <c r="A1341" t="s">
        <v>245</v>
      </c>
      <c r="B1341" t="s">
        <v>39</v>
      </c>
      <c r="C1341" t="s">
        <v>437</v>
      </c>
      <c r="D1341" t="s">
        <v>1160</v>
      </c>
      <c r="E1341" t="s">
        <v>1161</v>
      </c>
      <c r="G1341">
        <f t="shared" si="20"/>
        <v>469.679328</v>
      </c>
      <c r="H1341">
        <v>143.16</v>
      </c>
      <c r="I1341">
        <v>0.18</v>
      </c>
      <c r="AA1341" t="s">
        <v>276</v>
      </c>
    </row>
    <row r="1342" spans="1:27">
      <c r="A1342" t="s">
        <v>245</v>
      </c>
      <c r="B1342" t="s">
        <v>39</v>
      </c>
      <c r="C1342" t="s">
        <v>437</v>
      </c>
      <c r="D1342" t="s">
        <v>967</v>
      </c>
      <c r="E1342" t="s">
        <v>968</v>
      </c>
      <c r="G1342">
        <f t="shared" si="20"/>
        <v>470.30268000000001</v>
      </c>
      <c r="H1342">
        <v>143.35</v>
      </c>
      <c r="I1342">
        <v>0.37</v>
      </c>
      <c r="J1342">
        <v>0.05</v>
      </c>
      <c r="K1342">
        <v>0.02</v>
      </c>
      <c r="M1342">
        <v>0.08</v>
      </c>
      <c r="N1342">
        <v>4.9000000000000002E-2</v>
      </c>
      <c r="O1342">
        <v>0.02</v>
      </c>
      <c r="AA1342" t="s">
        <v>531</v>
      </c>
    </row>
    <row r="1343" spans="1:27">
      <c r="A1343" t="s">
        <v>245</v>
      </c>
      <c r="B1343" t="s">
        <v>39</v>
      </c>
      <c r="C1343" t="s">
        <v>437</v>
      </c>
      <c r="D1343" t="s">
        <v>967</v>
      </c>
      <c r="E1343" t="s">
        <v>968</v>
      </c>
      <c r="G1343">
        <f t="shared" si="20"/>
        <v>471.48376800000005</v>
      </c>
      <c r="H1343">
        <v>143.71</v>
      </c>
      <c r="I1343">
        <v>0.3</v>
      </c>
      <c r="J1343">
        <v>2.6</v>
      </c>
      <c r="K1343">
        <v>0.78</v>
      </c>
      <c r="M1343">
        <v>0.14000000000000001</v>
      </c>
      <c r="N1343">
        <v>5.8999999999999997E-2</v>
      </c>
      <c r="O1343">
        <v>0.02</v>
      </c>
      <c r="P1343">
        <v>2660</v>
      </c>
      <c r="Q1343">
        <v>2510</v>
      </c>
      <c r="AA1343" t="s">
        <v>531</v>
      </c>
    </row>
    <row r="1344" spans="1:27">
      <c r="A1344" t="s">
        <v>245</v>
      </c>
      <c r="B1344" t="s">
        <v>39</v>
      </c>
      <c r="C1344" t="s">
        <v>437</v>
      </c>
      <c r="D1344" t="s">
        <v>967</v>
      </c>
      <c r="E1344" t="s">
        <v>968</v>
      </c>
      <c r="G1344">
        <f t="shared" si="20"/>
        <v>472.50081600000004</v>
      </c>
      <c r="H1344">
        <v>144.02000000000001</v>
      </c>
      <c r="I1344">
        <v>0.09</v>
      </c>
      <c r="J1344">
        <v>0.05</v>
      </c>
      <c r="K1344">
        <v>0</v>
      </c>
      <c r="M1344">
        <v>0.08</v>
      </c>
      <c r="N1344">
        <v>4.9000000000000002E-2</v>
      </c>
      <c r="O1344">
        <v>0</v>
      </c>
      <c r="AA1344" t="s">
        <v>531</v>
      </c>
    </row>
    <row r="1345" spans="1:29">
      <c r="A1345" t="s">
        <v>245</v>
      </c>
      <c r="B1345" t="s">
        <v>39</v>
      </c>
      <c r="C1345" t="s">
        <v>437</v>
      </c>
      <c r="D1345" t="s">
        <v>967</v>
      </c>
      <c r="E1345" t="s">
        <v>968</v>
      </c>
      <c r="G1345">
        <f t="shared" si="20"/>
        <v>472.79608800000005</v>
      </c>
      <c r="H1345">
        <v>144.11000000000001</v>
      </c>
      <c r="I1345">
        <v>0.37</v>
      </c>
      <c r="J1345">
        <v>0.06</v>
      </c>
      <c r="K1345">
        <v>0.02</v>
      </c>
      <c r="M1345">
        <v>7.0000000000000007E-2</v>
      </c>
      <c r="N1345">
        <v>0.08</v>
      </c>
      <c r="O1345">
        <v>0.03</v>
      </c>
      <c r="P1345">
        <v>2700</v>
      </c>
      <c r="Q1345">
        <v>2490</v>
      </c>
      <c r="AA1345" t="s">
        <v>569</v>
      </c>
    </row>
    <row r="1346" spans="1:29">
      <c r="A1346" t="s">
        <v>245</v>
      </c>
      <c r="B1346" t="s">
        <v>39</v>
      </c>
      <c r="C1346" t="s">
        <v>437</v>
      </c>
      <c r="D1346" t="s">
        <v>967</v>
      </c>
      <c r="E1346" t="s">
        <v>968</v>
      </c>
      <c r="G1346">
        <f t="shared" si="20"/>
        <v>474.00998399999997</v>
      </c>
      <c r="H1346">
        <v>144.47999999999999</v>
      </c>
      <c r="I1346">
        <v>0.61</v>
      </c>
      <c r="J1346">
        <v>0.01</v>
      </c>
      <c r="K1346">
        <v>0.01</v>
      </c>
      <c r="M1346">
        <v>0.02</v>
      </c>
      <c r="N1346">
        <v>0.03</v>
      </c>
      <c r="O1346">
        <v>0.02</v>
      </c>
      <c r="AA1346" t="s">
        <v>531</v>
      </c>
    </row>
    <row r="1347" spans="1:29">
      <c r="A1347" t="s">
        <v>245</v>
      </c>
      <c r="B1347" t="s">
        <v>39</v>
      </c>
      <c r="C1347" t="s">
        <v>530</v>
      </c>
      <c r="D1347" t="s">
        <v>967</v>
      </c>
      <c r="E1347" t="s">
        <v>968</v>
      </c>
      <c r="G1347">
        <f t="shared" ref="G1347:G1410" si="21">H1347*3.2808</f>
        <v>475.97846400000009</v>
      </c>
      <c r="H1347">
        <v>145.08000000000001</v>
      </c>
      <c r="I1347">
        <v>1.34</v>
      </c>
      <c r="J1347">
        <v>0.01</v>
      </c>
      <c r="K1347">
        <v>0.01</v>
      </c>
      <c r="M1347">
        <v>0.02</v>
      </c>
      <c r="N1347">
        <v>0.03</v>
      </c>
      <c r="O1347">
        <v>0.04</v>
      </c>
      <c r="P1347">
        <v>2670</v>
      </c>
      <c r="Q1347">
        <v>2590</v>
      </c>
      <c r="AA1347" t="s">
        <v>531</v>
      </c>
    </row>
    <row r="1348" spans="1:29">
      <c r="A1348" t="s">
        <v>245</v>
      </c>
      <c r="B1348" t="s">
        <v>39</v>
      </c>
      <c r="C1348" t="s">
        <v>530</v>
      </c>
      <c r="D1348" t="s">
        <v>967</v>
      </c>
      <c r="E1348" t="s">
        <v>968</v>
      </c>
      <c r="G1348">
        <f t="shared" si="21"/>
        <v>480.40754400000003</v>
      </c>
      <c r="H1348">
        <v>146.43</v>
      </c>
      <c r="I1348">
        <v>0.55000000000000004</v>
      </c>
      <c r="M1348">
        <v>20</v>
      </c>
      <c r="N1348">
        <v>5.1999999999999998E-2</v>
      </c>
      <c r="O1348">
        <v>0.03</v>
      </c>
      <c r="AA1348" t="s">
        <v>569</v>
      </c>
    </row>
    <row r="1349" spans="1:29">
      <c r="A1349" t="s">
        <v>245</v>
      </c>
      <c r="B1349" t="s">
        <v>39</v>
      </c>
      <c r="C1349" t="s">
        <v>530</v>
      </c>
      <c r="D1349" t="s">
        <v>967</v>
      </c>
      <c r="E1349" t="s">
        <v>968</v>
      </c>
      <c r="G1349">
        <f t="shared" si="21"/>
        <v>482.17917600000004</v>
      </c>
      <c r="H1349">
        <v>146.97</v>
      </c>
      <c r="I1349">
        <v>0.18</v>
      </c>
      <c r="M1349">
        <v>20</v>
      </c>
      <c r="N1349">
        <v>5.1999999999999998E-2</v>
      </c>
      <c r="O1349">
        <v>0.01</v>
      </c>
      <c r="P1349">
        <v>2660</v>
      </c>
      <c r="Q1349">
        <v>2530</v>
      </c>
      <c r="AA1349" t="s">
        <v>531</v>
      </c>
    </row>
    <row r="1350" spans="1:29">
      <c r="A1350" t="s">
        <v>245</v>
      </c>
      <c r="B1350" t="s">
        <v>39</v>
      </c>
      <c r="C1350" t="s">
        <v>530</v>
      </c>
      <c r="D1350" t="s">
        <v>967</v>
      </c>
      <c r="E1350" t="s">
        <v>968</v>
      </c>
      <c r="G1350">
        <f t="shared" si="21"/>
        <v>482.802528</v>
      </c>
      <c r="H1350">
        <v>147.16</v>
      </c>
      <c r="I1350">
        <v>0.37</v>
      </c>
      <c r="J1350">
        <v>100</v>
      </c>
      <c r="K1350">
        <v>37</v>
      </c>
      <c r="M1350">
        <v>19</v>
      </c>
      <c r="N1350">
        <v>3.5999999999999997E-2</v>
      </c>
      <c r="O1350">
        <v>0.01</v>
      </c>
      <c r="P1350">
        <v>2680</v>
      </c>
      <c r="Q1350">
        <v>2580</v>
      </c>
      <c r="AA1350" t="s">
        <v>569</v>
      </c>
    </row>
    <row r="1351" spans="1:29">
      <c r="A1351" t="s">
        <v>245</v>
      </c>
      <c r="B1351" t="s">
        <v>39</v>
      </c>
      <c r="C1351" t="s">
        <v>530</v>
      </c>
      <c r="D1351" t="s">
        <v>967</v>
      </c>
      <c r="E1351" t="s">
        <v>968</v>
      </c>
      <c r="G1351">
        <f t="shared" si="21"/>
        <v>483.98361600000004</v>
      </c>
      <c r="H1351">
        <v>147.52000000000001</v>
      </c>
      <c r="I1351">
        <v>0.09</v>
      </c>
      <c r="M1351">
        <v>20</v>
      </c>
      <c r="N1351">
        <v>5.1999999999999998E-2</v>
      </c>
      <c r="O1351">
        <v>0</v>
      </c>
      <c r="AA1351" t="s">
        <v>575</v>
      </c>
    </row>
    <row r="1352" spans="1:29" s="57" customFormat="1">
      <c r="A1352" s="13" t="s">
        <v>245</v>
      </c>
      <c r="B1352" s="13" t="s">
        <v>39</v>
      </c>
      <c r="C1352" s="57" t="s">
        <v>530</v>
      </c>
      <c r="D1352" s="57" t="s">
        <v>967</v>
      </c>
      <c r="E1352" s="57" t="s">
        <v>968</v>
      </c>
      <c r="G1352" s="57">
        <f t="shared" si="21"/>
        <v>484.27888800000005</v>
      </c>
      <c r="H1352" s="57">
        <v>147.61000000000001</v>
      </c>
      <c r="I1352" s="57">
        <v>0.57999999999999996</v>
      </c>
      <c r="J1352" s="57">
        <v>100</v>
      </c>
      <c r="K1352" s="57">
        <v>58</v>
      </c>
      <c r="M1352" s="57">
        <v>19</v>
      </c>
      <c r="N1352" s="57">
        <v>3.5999999999999997E-2</v>
      </c>
      <c r="O1352" s="57">
        <v>0.02</v>
      </c>
      <c r="AA1352" s="57" t="s">
        <v>531</v>
      </c>
      <c r="AB1352" s="57" t="str">
        <f>Sampling_2022!W29</f>
        <v>SR-2022-001/D-47-5-2</v>
      </c>
      <c r="AC1352" s="149" t="s">
        <v>533</v>
      </c>
    </row>
    <row r="1353" spans="1:29">
      <c r="A1353" t="s">
        <v>245</v>
      </c>
      <c r="B1353" t="s">
        <v>39</v>
      </c>
      <c r="C1353" t="s">
        <v>530</v>
      </c>
      <c r="D1353" t="s">
        <v>967</v>
      </c>
      <c r="E1353" t="s">
        <v>968</v>
      </c>
      <c r="G1353">
        <f t="shared" si="21"/>
        <v>486.18175200000002</v>
      </c>
      <c r="H1353">
        <v>148.19</v>
      </c>
      <c r="I1353">
        <v>0.82</v>
      </c>
      <c r="J1353">
        <v>0.01</v>
      </c>
      <c r="K1353">
        <v>0.01</v>
      </c>
      <c r="M1353">
        <v>0.02</v>
      </c>
      <c r="N1353">
        <v>0.03</v>
      </c>
      <c r="O1353">
        <v>0.02</v>
      </c>
      <c r="AA1353" t="s">
        <v>531</v>
      </c>
    </row>
    <row r="1354" spans="1:29">
      <c r="A1354" t="s">
        <v>245</v>
      </c>
      <c r="B1354" t="s">
        <v>39</v>
      </c>
      <c r="C1354" t="s">
        <v>530</v>
      </c>
      <c r="D1354" t="s">
        <v>1160</v>
      </c>
      <c r="E1354" t="s">
        <v>1161</v>
      </c>
      <c r="G1354">
        <f t="shared" si="21"/>
        <v>488.90481600000004</v>
      </c>
      <c r="H1354">
        <v>149.02000000000001</v>
      </c>
      <c r="I1354">
        <v>0.15</v>
      </c>
      <c r="AA1354" t="s">
        <v>276</v>
      </c>
    </row>
    <row r="1355" spans="1:29">
      <c r="A1355" t="s">
        <v>245</v>
      </c>
      <c r="B1355" t="s">
        <v>39</v>
      </c>
      <c r="C1355" t="s">
        <v>530</v>
      </c>
      <c r="D1355" t="s">
        <v>967</v>
      </c>
      <c r="E1355" t="s">
        <v>968</v>
      </c>
      <c r="G1355">
        <f t="shared" si="21"/>
        <v>489.39693599999998</v>
      </c>
      <c r="H1355">
        <v>149.16999999999999</v>
      </c>
      <c r="I1355">
        <v>0.18</v>
      </c>
      <c r="J1355">
        <v>0.01</v>
      </c>
      <c r="K1355">
        <v>0</v>
      </c>
      <c r="M1355">
        <v>0.02</v>
      </c>
      <c r="N1355">
        <v>0.03</v>
      </c>
      <c r="O1355">
        <v>0.01</v>
      </c>
      <c r="AA1355" t="s">
        <v>575</v>
      </c>
    </row>
    <row r="1356" spans="1:29">
      <c r="A1356" t="s">
        <v>245</v>
      </c>
      <c r="B1356" t="s">
        <v>39</v>
      </c>
      <c r="C1356" t="s">
        <v>530</v>
      </c>
      <c r="D1356" t="s">
        <v>967</v>
      </c>
      <c r="E1356" t="s">
        <v>968</v>
      </c>
      <c r="G1356">
        <f t="shared" si="21"/>
        <v>489.98748000000001</v>
      </c>
      <c r="H1356">
        <v>149.35</v>
      </c>
      <c r="I1356">
        <v>1.65</v>
      </c>
      <c r="J1356">
        <v>0.01</v>
      </c>
      <c r="K1356">
        <v>0.02</v>
      </c>
      <c r="M1356">
        <v>0.02</v>
      </c>
      <c r="N1356">
        <v>0.03</v>
      </c>
      <c r="O1356">
        <v>0.05</v>
      </c>
      <c r="AA1356" t="s">
        <v>531</v>
      </c>
    </row>
    <row r="1357" spans="1:29">
      <c r="A1357" t="s">
        <v>245</v>
      </c>
      <c r="B1357" t="s">
        <v>39</v>
      </c>
      <c r="C1357" t="s">
        <v>530</v>
      </c>
      <c r="D1357" t="s">
        <v>1160</v>
      </c>
      <c r="E1357" t="s">
        <v>1161</v>
      </c>
      <c r="G1357">
        <f t="shared" si="21"/>
        <v>495.4008</v>
      </c>
      <c r="H1357">
        <v>151</v>
      </c>
      <c r="I1357">
        <v>0.18</v>
      </c>
      <c r="AA1357" t="s">
        <v>276</v>
      </c>
    </row>
    <row r="1358" spans="1:29">
      <c r="A1358" t="s">
        <v>245</v>
      </c>
      <c r="B1358" t="s">
        <v>39</v>
      </c>
      <c r="C1358" t="s">
        <v>530</v>
      </c>
      <c r="D1358" t="s">
        <v>967</v>
      </c>
      <c r="E1358" t="s">
        <v>968</v>
      </c>
      <c r="G1358">
        <f t="shared" si="21"/>
        <v>495.99134400000003</v>
      </c>
      <c r="H1358">
        <v>151.18</v>
      </c>
      <c r="I1358">
        <v>1.22</v>
      </c>
      <c r="J1358">
        <v>3.3</v>
      </c>
      <c r="K1358">
        <v>4.03</v>
      </c>
      <c r="M1358">
        <v>12</v>
      </c>
      <c r="N1358">
        <v>2.9000000000000001E-2</v>
      </c>
      <c r="O1358">
        <v>0.04</v>
      </c>
      <c r="P1358">
        <v>2640</v>
      </c>
      <c r="Q1358">
        <v>2560</v>
      </c>
      <c r="AA1358" t="s">
        <v>531</v>
      </c>
    </row>
    <row r="1359" spans="1:29">
      <c r="A1359" t="s">
        <v>245</v>
      </c>
      <c r="B1359" t="s">
        <v>39</v>
      </c>
      <c r="C1359" t="s">
        <v>568</v>
      </c>
      <c r="D1359" t="s">
        <v>1160</v>
      </c>
      <c r="E1359" t="s">
        <v>1161</v>
      </c>
      <c r="G1359">
        <f t="shared" si="21"/>
        <v>499.99392000000006</v>
      </c>
      <c r="H1359">
        <v>152.4</v>
      </c>
      <c r="I1359">
        <v>0.06</v>
      </c>
      <c r="AA1359" t="s">
        <v>276</v>
      </c>
    </row>
    <row r="1360" spans="1:29">
      <c r="A1360" t="s">
        <v>245</v>
      </c>
      <c r="B1360" t="s">
        <v>39</v>
      </c>
      <c r="C1360" t="s">
        <v>568</v>
      </c>
      <c r="D1360" t="s">
        <v>967</v>
      </c>
      <c r="E1360" t="s">
        <v>968</v>
      </c>
      <c r="G1360">
        <f t="shared" si="21"/>
        <v>500.19076800000005</v>
      </c>
      <c r="H1360">
        <v>152.46</v>
      </c>
      <c r="I1360">
        <v>2.87</v>
      </c>
      <c r="J1360">
        <v>3.3</v>
      </c>
      <c r="K1360">
        <v>9.4700000000000006</v>
      </c>
      <c r="M1360">
        <v>12</v>
      </c>
      <c r="N1360">
        <v>2.9000000000000001E-2</v>
      </c>
      <c r="O1360">
        <v>0.08</v>
      </c>
      <c r="AA1360" t="s">
        <v>531</v>
      </c>
    </row>
    <row r="1361" spans="1:29">
      <c r="A1361" t="s">
        <v>245</v>
      </c>
      <c r="B1361" t="s">
        <v>39</v>
      </c>
      <c r="C1361" t="s">
        <v>568</v>
      </c>
      <c r="D1361" t="s">
        <v>1160</v>
      </c>
      <c r="E1361" t="s">
        <v>1161</v>
      </c>
      <c r="G1361">
        <f t="shared" si="21"/>
        <v>509.60666400000008</v>
      </c>
      <c r="H1361">
        <v>155.33000000000001</v>
      </c>
      <c r="I1361">
        <v>0.15</v>
      </c>
      <c r="AA1361" t="s">
        <v>276</v>
      </c>
    </row>
    <row r="1362" spans="1:29">
      <c r="A1362" t="s">
        <v>245</v>
      </c>
      <c r="B1362" t="s">
        <v>39</v>
      </c>
      <c r="C1362" t="s">
        <v>568</v>
      </c>
      <c r="D1362" t="s">
        <v>967</v>
      </c>
      <c r="E1362" t="s">
        <v>968</v>
      </c>
      <c r="G1362">
        <f t="shared" si="21"/>
        <v>510.09878399999997</v>
      </c>
      <c r="H1362">
        <v>155.47999999999999</v>
      </c>
      <c r="I1362">
        <v>1.95</v>
      </c>
      <c r="J1362">
        <v>3.3</v>
      </c>
      <c r="K1362">
        <v>6.43</v>
      </c>
      <c r="M1362">
        <v>12</v>
      </c>
      <c r="N1362">
        <v>2.9000000000000001E-2</v>
      </c>
      <c r="O1362">
        <v>0.06</v>
      </c>
      <c r="AA1362" t="s">
        <v>531</v>
      </c>
    </row>
    <row r="1363" spans="1:29">
      <c r="A1363" t="s">
        <v>245</v>
      </c>
      <c r="B1363" t="s">
        <v>39</v>
      </c>
      <c r="C1363" t="s">
        <v>568</v>
      </c>
      <c r="D1363" t="s">
        <v>1160</v>
      </c>
      <c r="E1363" t="s">
        <v>1161</v>
      </c>
      <c r="G1363">
        <f t="shared" si="21"/>
        <v>516.49634400000002</v>
      </c>
      <c r="H1363">
        <v>157.43</v>
      </c>
      <c r="I1363">
        <v>0.27</v>
      </c>
      <c r="AA1363" t="s">
        <v>276</v>
      </c>
    </row>
    <row r="1364" spans="1:29">
      <c r="A1364" t="s">
        <v>245</v>
      </c>
      <c r="B1364" t="s">
        <v>39</v>
      </c>
      <c r="C1364" t="s">
        <v>568</v>
      </c>
      <c r="D1364" t="s">
        <v>967</v>
      </c>
      <c r="E1364" t="s">
        <v>968</v>
      </c>
      <c r="G1364">
        <f t="shared" si="21"/>
        <v>517.38216</v>
      </c>
      <c r="H1364">
        <v>157.69999999999999</v>
      </c>
      <c r="I1364">
        <v>1.1000000000000001</v>
      </c>
      <c r="J1364">
        <v>0.01</v>
      </c>
      <c r="K1364">
        <v>0.01</v>
      </c>
      <c r="M1364">
        <v>0.02</v>
      </c>
      <c r="N1364">
        <v>6.0000000000000001E-3</v>
      </c>
      <c r="O1364">
        <v>0.01</v>
      </c>
      <c r="AA1364" t="s">
        <v>531</v>
      </c>
    </row>
    <row r="1365" spans="1:29">
      <c r="A1365" t="s">
        <v>245</v>
      </c>
      <c r="B1365" t="s">
        <v>39</v>
      </c>
      <c r="C1365" t="s">
        <v>812</v>
      </c>
      <c r="D1365" t="s">
        <v>967</v>
      </c>
      <c r="E1365" t="s">
        <v>968</v>
      </c>
      <c r="G1365">
        <f t="shared" si="21"/>
        <v>520.99104000000011</v>
      </c>
      <c r="H1365">
        <v>158.80000000000001</v>
      </c>
      <c r="I1365">
        <v>0.82</v>
      </c>
      <c r="J1365">
        <v>0.01</v>
      </c>
      <c r="K1365">
        <v>0.01</v>
      </c>
      <c r="M1365">
        <v>0.02</v>
      </c>
      <c r="N1365">
        <v>6.0000000000000001E-3</v>
      </c>
      <c r="O1365">
        <v>0</v>
      </c>
      <c r="AA1365" t="s">
        <v>531</v>
      </c>
    </row>
    <row r="1366" spans="1:29">
      <c r="A1366" t="s">
        <v>245</v>
      </c>
      <c r="B1366" t="s">
        <v>39</v>
      </c>
      <c r="C1366" t="s">
        <v>812</v>
      </c>
      <c r="D1366" t="s">
        <v>1160</v>
      </c>
      <c r="E1366" t="s">
        <v>1161</v>
      </c>
      <c r="G1366">
        <f t="shared" si="21"/>
        <v>523.68129600000009</v>
      </c>
      <c r="H1366">
        <v>159.62</v>
      </c>
      <c r="I1366">
        <v>0.09</v>
      </c>
      <c r="AA1366" t="s">
        <v>276</v>
      </c>
    </row>
    <row r="1367" spans="1:29">
      <c r="A1367" t="s">
        <v>245</v>
      </c>
      <c r="B1367" t="s">
        <v>39</v>
      </c>
      <c r="C1367" t="s">
        <v>812</v>
      </c>
      <c r="D1367" t="s">
        <v>967</v>
      </c>
      <c r="E1367" t="s">
        <v>968</v>
      </c>
      <c r="G1367">
        <f t="shared" si="21"/>
        <v>524.00937599999997</v>
      </c>
      <c r="H1367">
        <v>159.72</v>
      </c>
      <c r="I1367">
        <v>0.15</v>
      </c>
      <c r="J1367">
        <v>0.01</v>
      </c>
      <c r="K1367">
        <v>0</v>
      </c>
      <c r="M1367">
        <v>0.02</v>
      </c>
      <c r="N1367">
        <v>6.0000000000000001E-3</v>
      </c>
      <c r="O1367">
        <v>0</v>
      </c>
      <c r="P1367">
        <v>2660</v>
      </c>
      <c r="Q1367">
        <v>2640</v>
      </c>
      <c r="AA1367" t="s">
        <v>531</v>
      </c>
    </row>
    <row r="1368" spans="1:29">
      <c r="A1368" t="s">
        <v>245</v>
      </c>
      <c r="B1368" t="s">
        <v>39</v>
      </c>
      <c r="C1368" t="s">
        <v>812</v>
      </c>
      <c r="D1368" t="s">
        <v>1160</v>
      </c>
      <c r="E1368" t="s">
        <v>1161</v>
      </c>
      <c r="G1368">
        <f t="shared" si="21"/>
        <v>524.50149600000009</v>
      </c>
      <c r="H1368">
        <v>159.87</v>
      </c>
      <c r="I1368">
        <v>0.12</v>
      </c>
      <c r="AA1368" t="s">
        <v>276</v>
      </c>
    </row>
    <row r="1369" spans="1:29">
      <c r="A1369" t="s">
        <v>245</v>
      </c>
      <c r="B1369" t="s">
        <v>39</v>
      </c>
      <c r="C1369" t="s">
        <v>812</v>
      </c>
      <c r="D1369" t="s">
        <v>967</v>
      </c>
      <c r="E1369" t="s">
        <v>968</v>
      </c>
      <c r="G1369">
        <f t="shared" si="21"/>
        <v>524.89519200000007</v>
      </c>
      <c r="H1369">
        <v>159.99</v>
      </c>
      <c r="I1369">
        <v>0.09</v>
      </c>
      <c r="J1369">
        <v>0.01</v>
      </c>
      <c r="K1369">
        <v>0</v>
      </c>
      <c r="M1369">
        <v>0.01</v>
      </c>
      <c r="N1369">
        <v>0.01</v>
      </c>
      <c r="O1369">
        <v>0</v>
      </c>
      <c r="P1369">
        <v>2640</v>
      </c>
      <c r="Q1369">
        <v>2610</v>
      </c>
      <c r="AA1369" t="s">
        <v>694</v>
      </c>
    </row>
    <row r="1370" spans="1:29">
      <c r="A1370" t="s">
        <v>245</v>
      </c>
      <c r="B1370" t="s">
        <v>39</v>
      </c>
      <c r="C1370" t="s">
        <v>812</v>
      </c>
      <c r="D1370" t="s">
        <v>1160</v>
      </c>
      <c r="E1370" t="s">
        <v>1161</v>
      </c>
      <c r="G1370">
        <f t="shared" si="21"/>
        <v>525.19046400000002</v>
      </c>
      <c r="H1370">
        <v>160.08000000000001</v>
      </c>
      <c r="I1370">
        <v>0.18</v>
      </c>
      <c r="AA1370" t="s">
        <v>276</v>
      </c>
    </row>
    <row r="1371" spans="1:29">
      <c r="A1371" t="s">
        <v>245</v>
      </c>
      <c r="B1371" t="s">
        <v>39</v>
      </c>
      <c r="C1371" t="s">
        <v>812</v>
      </c>
      <c r="D1371" t="s">
        <v>967</v>
      </c>
      <c r="E1371" t="s">
        <v>968</v>
      </c>
      <c r="G1371">
        <f t="shared" si="21"/>
        <v>525.78100800000004</v>
      </c>
      <c r="H1371">
        <v>160.26</v>
      </c>
      <c r="I1371">
        <v>0.73</v>
      </c>
      <c r="J1371">
        <v>0.01</v>
      </c>
      <c r="K1371">
        <v>0.01</v>
      </c>
      <c r="M1371">
        <v>0.02</v>
      </c>
      <c r="N1371">
        <v>6.0000000000000001E-3</v>
      </c>
      <c r="O1371">
        <v>0</v>
      </c>
      <c r="AA1371" t="s">
        <v>531</v>
      </c>
    </row>
    <row r="1372" spans="1:29">
      <c r="A1372" t="s">
        <v>245</v>
      </c>
      <c r="B1372" t="s">
        <v>39</v>
      </c>
      <c r="C1372" t="s">
        <v>812</v>
      </c>
      <c r="D1372" t="s">
        <v>1160</v>
      </c>
      <c r="E1372" t="s">
        <v>1161</v>
      </c>
      <c r="G1372">
        <f t="shared" si="21"/>
        <v>528.2088</v>
      </c>
      <c r="H1372">
        <v>161</v>
      </c>
      <c r="I1372">
        <v>1.04</v>
      </c>
      <c r="AA1372" t="s">
        <v>276</v>
      </c>
    </row>
    <row r="1373" spans="1:29">
      <c r="A1373" t="s">
        <v>245</v>
      </c>
      <c r="B1373" t="s">
        <v>39</v>
      </c>
      <c r="C1373" t="s">
        <v>812</v>
      </c>
      <c r="D1373" t="s">
        <v>967</v>
      </c>
      <c r="E1373" t="s">
        <v>968</v>
      </c>
      <c r="G1373">
        <f t="shared" si="21"/>
        <v>531.58802400000002</v>
      </c>
      <c r="H1373">
        <v>162.03</v>
      </c>
      <c r="I1373">
        <v>0.49</v>
      </c>
      <c r="J1373">
        <v>0.02</v>
      </c>
      <c r="K1373">
        <v>0.01</v>
      </c>
      <c r="M1373">
        <v>0.01</v>
      </c>
      <c r="N1373">
        <v>6.0999999999999999E-2</v>
      </c>
      <c r="O1373">
        <v>0.03</v>
      </c>
      <c r="AA1373" t="s">
        <v>531</v>
      </c>
    </row>
    <row r="1374" spans="1:29">
      <c r="A1374" t="s">
        <v>245</v>
      </c>
      <c r="B1374" t="s">
        <v>39</v>
      </c>
      <c r="C1374" t="s">
        <v>812</v>
      </c>
      <c r="D1374" t="s">
        <v>1160</v>
      </c>
      <c r="E1374" t="s">
        <v>1161</v>
      </c>
      <c r="G1374">
        <f t="shared" si="21"/>
        <v>533.19561600000009</v>
      </c>
      <c r="H1374">
        <v>162.52000000000001</v>
      </c>
      <c r="I1374">
        <v>1.8</v>
      </c>
      <c r="AA1374" t="s">
        <v>276</v>
      </c>
    </row>
    <row r="1375" spans="1:29">
      <c r="A1375" t="s">
        <v>245</v>
      </c>
      <c r="B1375" t="s">
        <v>39</v>
      </c>
      <c r="C1375" t="s">
        <v>812</v>
      </c>
      <c r="D1375" t="s">
        <v>967</v>
      </c>
      <c r="E1375" t="s">
        <v>968</v>
      </c>
      <c r="G1375">
        <f t="shared" si="21"/>
        <v>539.10105599999997</v>
      </c>
      <c r="H1375">
        <v>164.32</v>
      </c>
      <c r="I1375">
        <v>2.1</v>
      </c>
      <c r="J1375">
        <v>0.02</v>
      </c>
      <c r="K1375">
        <v>0.04</v>
      </c>
      <c r="M1375">
        <v>0.01</v>
      </c>
      <c r="N1375">
        <v>6.0999999999999999E-2</v>
      </c>
      <c r="O1375">
        <v>0.13</v>
      </c>
      <c r="P1375">
        <v>2740</v>
      </c>
      <c r="Q1375">
        <v>2570</v>
      </c>
      <c r="AA1375" t="s">
        <v>531</v>
      </c>
    </row>
    <row r="1376" spans="1:29" s="57" customFormat="1">
      <c r="A1376" s="57" t="s">
        <v>245</v>
      </c>
      <c r="B1376" s="57" t="s">
        <v>39</v>
      </c>
      <c r="C1376" s="57" t="s">
        <v>536</v>
      </c>
      <c r="D1376" s="57" t="s">
        <v>967</v>
      </c>
      <c r="E1376" s="57" t="s">
        <v>968</v>
      </c>
      <c r="G1376" s="57">
        <f t="shared" si="21"/>
        <v>545.99073599999997</v>
      </c>
      <c r="H1376" s="57">
        <v>166.42</v>
      </c>
      <c r="I1376" s="57">
        <v>1.1000000000000001</v>
      </c>
      <c r="J1376" s="57">
        <v>0.03</v>
      </c>
      <c r="K1376" s="57">
        <v>0.03</v>
      </c>
      <c r="M1376" s="57">
        <v>0.04</v>
      </c>
      <c r="N1376" s="57">
        <v>4.9000000000000002E-2</v>
      </c>
      <c r="O1376" s="57">
        <v>0.05</v>
      </c>
      <c r="P1376" s="57">
        <v>2720</v>
      </c>
      <c r="Q1376" s="57">
        <v>2580</v>
      </c>
      <c r="AA1376" s="57" t="s">
        <v>531</v>
      </c>
      <c r="AB1376" s="57" t="str">
        <f>Sampling_2022!W30</f>
        <v>SR-2022-001/D-47-7-6</v>
      </c>
      <c r="AC1376" s="150" t="s">
        <v>538</v>
      </c>
    </row>
    <row r="1377" spans="1:27">
      <c r="A1377" t="s">
        <v>245</v>
      </c>
      <c r="B1377" t="s">
        <v>39</v>
      </c>
      <c r="C1377" t="s">
        <v>536</v>
      </c>
      <c r="D1377" t="s">
        <v>1160</v>
      </c>
      <c r="E1377" t="s">
        <v>1161</v>
      </c>
      <c r="G1377">
        <f t="shared" si="21"/>
        <v>549.59961600000008</v>
      </c>
      <c r="H1377">
        <v>167.52</v>
      </c>
      <c r="I1377">
        <v>0.37</v>
      </c>
      <c r="AA1377" t="s">
        <v>276</v>
      </c>
    </row>
    <row r="1378" spans="1:27">
      <c r="A1378" t="s">
        <v>245</v>
      </c>
      <c r="B1378" t="s">
        <v>39</v>
      </c>
      <c r="C1378" t="s">
        <v>536</v>
      </c>
      <c r="D1378" t="s">
        <v>967</v>
      </c>
      <c r="E1378" t="s">
        <v>968</v>
      </c>
      <c r="G1378">
        <f t="shared" si="21"/>
        <v>550.78070400000001</v>
      </c>
      <c r="H1378">
        <v>167.88</v>
      </c>
      <c r="I1378">
        <v>0.76</v>
      </c>
      <c r="J1378">
        <v>0.01</v>
      </c>
      <c r="K1378">
        <v>0.01</v>
      </c>
      <c r="M1378">
        <v>0.01</v>
      </c>
      <c r="N1378">
        <v>4.7E-2</v>
      </c>
      <c r="O1378">
        <v>0.04</v>
      </c>
      <c r="P1378">
        <v>2720</v>
      </c>
      <c r="Q1378">
        <v>2590</v>
      </c>
      <c r="AA1378" t="s">
        <v>531</v>
      </c>
    </row>
    <row r="1379" spans="1:27">
      <c r="A1379" t="s">
        <v>245</v>
      </c>
      <c r="B1379" t="s">
        <v>39</v>
      </c>
      <c r="C1379" t="s">
        <v>536</v>
      </c>
      <c r="D1379" t="s">
        <v>967</v>
      </c>
      <c r="E1379" t="s">
        <v>968</v>
      </c>
      <c r="G1379">
        <f t="shared" si="21"/>
        <v>553.30691999999999</v>
      </c>
      <c r="H1379">
        <v>168.65</v>
      </c>
      <c r="I1379">
        <v>0.55000000000000004</v>
      </c>
      <c r="M1379">
        <v>24</v>
      </c>
      <c r="N1379">
        <v>3.5000000000000003E-2</v>
      </c>
      <c r="O1379">
        <v>0.02</v>
      </c>
      <c r="AA1379" t="s">
        <v>575</v>
      </c>
    </row>
    <row r="1380" spans="1:27">
      <c r="A1380" t="s">
        <v>245</v>
      </c>
      <c r="B1380" t="s">
        <v>39</v>
      </c>
      <c r="C1380" t="s">
        <v>536</v>
      </c>
      <c r="D1380" t="s">
        <v>967</v>
      </c>
      <c r="E1380" t="s">
        <v>968</v>
      </c>
      <c r="G1380">
        <f t="shared" si="21"/>
        <v>555.07855200000006</v>
      </c>
      <c r="H1380">
        <v>169.19</v>
      </c>
      <c r="I1380">
        <v>0.21</v>
      </c>
      <c r="J1380">
        <v>0.01</v>
      </c>
      <c r="K1380">
        <v>0</v>
      </c>
      <c r="M1380">
        <v>0.01</v>
      </c>
      <c r="N1380">
        <v>4.7E-2</v>
      </c>
      <c r="O1380">
        <v>0.01</v>
      </c>
      <c r="AA1380" t="s">
        <v>575</v>
      </c>
    </row>
    <row r="1381" spans="1:27">
      <c r="A1381" s="13" t="s">
        <v>245</v>
      </c>
      <c r="B1381" s="13" t="s">
        <v>39</v>
      </c>
      <c r="C1381" t="s">
        <v>536</v>
      </c>
      <c r="D1381" t="s">
        <v>967</v>
      </c>
      <c r="E1381" t="s">
        <v>968</v>
      </c>
      <c r="G1381">
        <f t="shared" si="21"/>
        <v>555.80032800000004</v>
      </c>
      <c r="H1381">
        <v>169.41</v>
      </c>
      <c r="I1381">
        <v>0.52</v>
      </c>
      <c r="J1381">
        <v>0.01</v>
      </c>
      <c r="K1381">
        <v>0.01</v>
      </c>
      <c r="M1381">
        <v>0.01</v>
      </c>
      <c r="N1381">
        <v>4.7E-2</v>
      </c>
      <c r="O1381">
        <v>0.02</v>
      </c>
      <c r="AA1381" t="s">
        <v>531</v>
      </c>
    </row>
    <row r="1382" spans="1:27">
      <c r="A1382" t="s">
        <v>245</v>
      </c>
      <c r="B1382" t="s">
        <v>39</v>
      </c>
      <c r="C1382" t="s">
        <v>536</v>
      </c>
      <c r="D1382" t="s">
        <v>967</v>
      </c>
      <c r="E1382" t="s">
        <v>968</v>
      </c>
      <c r="G1382">
        <f t="shared" si="21"/>
        <v>557.50634400000001</v>
      </c>
      <c r="H1382">
        <v>169.93</v>
      </c>
      <c r="I1382">
        <v>2.23</v>
      </c>
      <c r="M1382">
        <v>24</v>
      </c>
      <c r="N1382">
        <v>3.5000000000000003E-2</v>
      </c>
      <c r="O1382">
        <v>0.08</v>
      </c>
      <c r="AA1382" t="s">
        <v>575</v>
      </c>
    </row>
    <row r="1383" spans="1:27">
      <c r="A1383" t="s">
        <v>245</v>
      </c>
      <c r="B1383" t="s">
        <v>39</v>
      </c>
      <c r="C1383" t="s">
        <v>536</v>
      </c>
      <c r="D1383" t="s">
        <v>1160</v>
      </c>
      <c r="E1383" t="s">
        <v>1161</v>
      </c>
      <c r="G1383">
        <f t="shared" si="21"/>
        <v>564.7897200000001</v>
      </c>
      <c r="H1383">
        <v>172.15</v>
      </c>
      <c r="I1383">
        <v>1.1000000000000001</v>
      </c>
      <c r="AA1383" t="s">
        <v>276</v>
      </c>
    </row>
    <row r="1384" spans="1:27">
      <c r="A1384" t="s">
        <v>245</v>
      </c>
      <c r="B1384" t="s">
        <v>39</v>
      </c>
      <c r="C1384" t="s">
        <v>536</v>
      </c>
      <c r="D1384" t="s">
        <v>967</v>
      </c>
      <c r="E1384" t="s">
        <v>968</v>
      </c>
      <c r="G1384">
        <f t="shared" si="21"/>
        <v>568.39859999999999</v>
      </c>
      <c r="H1384">
        <v>173.25</v>
      </c>
      <c r="I1384">
        <v>0.4</v>
      </c>
      <c r="M1384">
        <v>24</v>
      </c>
      <c r="N1384">
        <v>3.5000000000000003E-2</v>
      </c>
      <c r="O1384">
        <v>0.01</v>
      </c>
      <c r="P1384">
        <v>2720</v>
      </c>
      <c r="Q1384">
        <v>2620</v>
      </c>
      <c r="AA1384" t="s">
        <v>569</v>
      </c>
    </row>
    <row r="1385" spans="1:27">
      <c r="A1385" t="s">
        <v>245</v>
      </c>
      <c r="B1385" t="s">
        <v>39</v>
      </c>
      <c r="C1385" t="s">
        <v>536</v>
      </c>
      <c r="D1385" t="s">
        <v>1160</v>
      </c>
      <c r="E1385" t="s">
        <v>1161</v>
      </c>
      <c r="G1385">
        <f t="shared" si="21"/>
        <v>569.67811199999994</v>
      </c>
      <c r="H1385">
        <v>173.64</v>
      </c>
      <c r="I1385">
        <v>0.09</v>
      </c>
      <c r="AA1385" t="s">
        <v>276</v>
      </c>
    </row>
    <row r="1386" spans="1:27">
      <c r="A1386" t="s">
        <v>245</v>
      </c>
      <c r="B1386" t="s">
        <v>39</v>
      </c>
      <c r="C1386" t="s">
        <v>1307</v>
      </c>
      <c r="D1386" t="s">
        <v>967</v>
      </c>
      <c r="E1386" t="s">
        <v>968</v>
      </c>
      <c r="G1386">
        <f t="shared" si="21"/>
        <v>570.00619200000006</v>
      </c>
      <c r="H1386">
        <v>173.74</v>
      </c>
      <c r="I1386">
        <v>0.24</v>
      </c>
      <c r="M1386">
        <v>24</v>
      </c>
      <c r="N1386">
        <v>3.5000000000000003E-2</v>
      </c>
      <c r="O1386">
        <v>0.01</v>
      </c>
      <c r="AA1386" t="s">
        <v>531</v>
      </c>
    </row>
    <row r="1387" spans="1:27">
      <c r="A1387" t="s">
        <v>245</v>
      </c>
      <c r="B1387" t="s">
        <v>39</v>
      </c>
      <c r="C1387" t="s">
        <v>1307</v>
      </c>
      <c r="D1387" t="s">
        <v>967</v>
      </c>
      <c r="E1387" t="s">
        <v>968</v>
      </c>
      <c r="G1387">
        <f t="shared" si="21"/>
        <v>570.79358400000001</v>
      </c>
      <c r="H1387">
        <v>173.98</v>
      </c>
      <c r="I1387">
        <v>0.09</v>
      </c>
      <c r="M1387">
        <v>24</v>
      </c>
      <c r="N1387">
        <v>3.5000000000000003E-2</v>
      </c>
      <c r="O1387">
        <v>0</v>
      </c>
      <c r="AA1387" t="s">
        <v>575</v>
      </c>
    </row>
    <row r="1388" spans="1:27">
      <c r="A1388" t="s">
        <v>245</v>
      </c>
      <c r="B1388" t="s">
        <v>39</v>
      </c>
      <c r="C1388" t="s">
        <v>1307</v>
      </c>
      <c r="D1388" t="s">
        <v>1160</v>
      </c>
      <c r="E1388" t="s">
        <v>1161</v>
      </c>
      <c r="G1388">
        <f t="shared" si="21"/>
        <v>571.08885599999996</v>
      </c>
      <c r="H1388">
        <v>174.07</v>
      </c>
      <c r="I1388">
        <v>0.27</v>
      </c>
      <c r="AA1388" t="s">
        <v>276</v>
      </c>
    </row>
    <row r="1389" spans="1:27">
      <c r="A1389" t="s">
        <v>245</v>
      </c>
      <c r="B1389" t="s">
        <v>39</v>
      </c>
      <c r="C1389" t="s">
        <v>1307</v>
      </c>
      <c r="D1389" t="s">
        <v>967</v>
      </c>
      <c r="E1389" t="s">
        <v>968</v>
      </c>
      <c r="G1389">
        <f t="shared" si="21"/>
        <v>572.00747999999999</v>
      </c>
      <c r="H1389">
        <v>174.35</v>
      </c>
      <c r="I1389">
        <v>0.37</v>
      </c>
      <c r="M1389">
        <v>24</v>
      </c>
      <c r="N1389">
        <v>3.5000000000000003E-2</v>
      </c>
      <c r="O1389">
        <v>0.01</v>
      </c>
      <c r="AA1389" t="s">
        <v>531</v>
      </c>
    </row>
    <row r="1390" spans="1:27">
      <c r="A1390" t="s">
        <v>245</v>
      </c>
      <c r="B1390" t="s">
        <v>39</v>
      </c>
      <c r="C1390" t="s">
        <v>1307</v>
      </c>
      <c r="D1390" t="s">
        <v>1160</v>
      </c>
      <c r="E1390" t="s">
        <v>1161</v>
      </c>
      <c r="G1390">
        <f t="shared" si="21"/>
        <v>573.18856800000003</v>
      </c>
      <c r="H1390">
        <v>174.71</v>
      </c>
      <c r="I1390">
        <v>0.43</v>
      </c>
      <c r="AA1390" t="s">
        <v>276</v>
      </c>
    </row>
    <row r="1391" spans="1:27">
      <c r="A1391" t="s">
        <v>245</v>
      </c>
      <c r="B1391" t="s">
        <v>39</v>
      </c>
      <c r="C1391" t="s">
        <v>1307</v>
      </c>
      <c r="D1391" t="s">
        <v>967</v>
      </c>
      <c r="E1391" t="s">
        <v>968</v>
      </c>
      <c r="G1391">
        <f t="shared" si="21"/>
        <v>574.59931199999994</v>
      </c>
      <c r="H1391">
        <v>175.14</v>
      </c>
      <c r="I1391">
        <v>1.04</v>
      </c>
      <c r="M1391">
        <v>24</v>
      </c>
      <c r="N1391">
        <v>3.5000000000000003E-2</v>
      </c>
      <c r="O1391">
        <v>0.04</v>
      </c>
      <c r="AA1391" t="s">
        <v>531</v>
      </c>
    </row>
    <row r="1392" spans="1:27">
      <c r="A1392" t="s">
        <v>245</v>
      </c>
      <c r="B1392" t="s">
        <v>39</v>
      </c>
      <c r="C1392" t="s">
        <v>1307</v>
      </c>
      <c r="D1392" t="s">
        <v>1160</v>
      </c>
      <c r="E1392" t="s">
        <v>1161</v>
      </c>
      <c r="G1392">
        <f t="shared" si="21"/>
        <v>577.97853599999996</v>
      </c>
      <c r="H1392">
        <v>176.17</v>
      </c>
      <c r="I1392">
        <v>5.18</v>
      </c>
      <c r="AA1392" t="s">
        <v>276</v>
      </c>
    </row>
    <row r="1393" spans="1:29">
      <c r="A1393" t="s">
        <v>245</v>
      </c>
      <c r="B1393" t="s">
        <v>39</v>
      </c>
      <c r="C1393" t="s">
        <v>1308</v>
      </c>
      <c r="D1393" t="s">
        <v>1160</v>
      </c>
      <c r="E1393" t="s">
        <v>1161</v>
      </c>
      <c r="G1393">
        <f t="shared" si="21"/>
        <v>595.00588800000003</v>
      </c>
      <c r="H1393">
        <v>181.36</v>
      </c>
      <c r="I1393">
        <v>6.89</v>
      </c>
      <c r="AA1393" t="s">
        <v>276</v>
      </c>
    </row>
    <row r="1394" spans="1:29">
      <c r="A1394" t="s">
        <v>245</v>
      </c>
      <c r="B1394" t="s">
        <v>50</v>
      </c>
      <c r="C1394" t="s">
        <v>1308</v>
      </c>
      <c r="D1394" t="s">
        <v>1141</v>
      </c>
      <c r="E1394" t="s">
        <v>1142</v>
      </c>
      <c r="G1394">
        <f t="shared" si="21"/>
        <v>617.57779200000004</v>
      </c>
      <c r="H1394">
        <v>188.24</v>
      </c>
      <c r="I1394">
        <v>0.73</v>
      </c>
      <c r="AA1394" t="s">
        <v>970</v>
      </c>
    </row>
    <row r="1395" spans="1:29" s="57" customFormat="1">
      <c r="A1395" s="57" t="s">
        <v>245</v>
      </c>
      <c r="B1395" s="57" t="s">
        <v>50</v>
      </c>
      <c r="C1395" s="57" t="s">
        <v>574</v>
      </c>
      <c r="D1395" s="57" t="s">
        <v>1160</v>
      </c>
      <c r="E1395" s="57" t="s">
        <v>1161</v>
      </c>
      <c r="G1395" s="57">
        <f t="shared" si="21"/>
        <v>620.005584</v>
      </c>
      <c r="H1395" s="57">
        <v>188.98</v>
      </c>
      <c r="I1395" s="57">
        <v>1.86</v>
      </c>
      <c r="AA1395" s="57" t="s">
        <v>276</v>
      </c>
      <c r="AB1395" s="57" t="str">
        <f>Sampling_2022!W37</f>
        <v>SR-2022-001/D-47-11-2</v>
      </c>
      <c r="AC1395" s="161" t="s">
        <v>578</v>
      </c>
    </row>
    <row r="1396" spans="1:29">
      <c r="A1396" s="13" t="s">
        <v>245</v>
      </c>
      <c r="B1396" s="13" t="s">
        <v>50</v>
      </c>
      <c r="C1396" t="s">
        <v>574</v>
      </c>
      <c r="D1396" t="s">
        <v>967</v>
      </c>
      <c r="E1396" t="s">
        <v>968</v>
      </c>
      <c r="G1396">
        <f t="shared" si="21"/>
        <v>626.10787200000004</v>
      </c>
      <c r="H1396">
        <v>190.84</v>
      </c>
      <c r="I1396">
        <v>0.27</v>
      </c>
      <c r="J1396">
        <v>1000</v>
      </c>
      <c r="K1396">
        <v>270</v>
      </c>
      <c r="M1396">
        <v>0.14000000000000001</v>
      </c>
      <c r="N1396">
        <v>2.1000000000000001E-2</v>
      </c>
      <c r="O1396">
        <v>0.01</v>
      </c>
      <c r="AA1396" t="s">
        <v>575</v>
      </c>
    </row>
    <row r="1397" spans="1:29">
      <c r="A1397" t="s">
        <v>245</v>
      </c>
      <c r="B1397" t="s">
        <v>50</v>
      </c>
      <c r="C1397" t="s">
        <v>574</v>
      </c>
      <c r="D1397" t="s">
        <v>967</v>
      </c>
      <c r="E1397" t="s">
        <v>968</v>
      </c>
      <c r="G1397">
        <f t="shared" si="21"/>
        <v>626.99368800000002</v>
      </c>
      <c r="H1397">
        <v>191.11</v>
      </c>
      <c r="I1397">
        <v>0.18</v>
      </c>
      <c r="J1397">
        <v>1000</v>
      </c>
      <c r="K1397">
        <v>180</v>
      </c>
      <c r="M1397">
        <v>0.14000000000000001</v>
      </c>
      <c r="N1397">
        <v>2.1000000000000001E-2</v>
      </c>
      <c r="O1397">
        <v>0</v>
      </c>
      <c r="P1397">
        <v>2660</v>
      </c>
      <c r="Q1397">
        <v>2600</v>
      </c>
      <c r="AA1397" t="s">
        <v>531</v>
      </c>
    </row>
    <row r="1398" spans="1:29">
      <c r="A1398" t="s">
        <v>245</v>
      </c>
      <c r="B1398" t="s">
        <v>50</v>
      </c>
      <c r="C1398" t="s">
        <v>574</v>
      </c>
      <c r="D1398" t="s">
        <v>1160</v>
      </c>
      <c r="E1398" t="s">
        <v>1161</v>
      </c>
      <c r="G1398">
        <f t="shared" si="21"/>
        <v>627.58423200000004</v>
      </c>
      <c r="H1398">
        <v>191.29</v>
      </c>
      <c r="I1398">
        <v>0.3</v>
      </c>
      <c r="AA1398" t="s">
        <v>276</v>
      </c>
    </row>
    <row r="1399" spans="1:29">
      <c r="A1399" t="s">
        <v>245</v>
      </c>
      <c r="B1399" t="s">
        <v>53</v>
      </c>
      <c r="C1399" t="s">
        <v>574</v>
      </c>
      <c r="D1399" t="s">
        <v>967</v>
      </c>
      <c r="E1399" t="s">
        <v>968</v>
      </c>
      <c r="G1399">
        <f t="shared" si="21"/>
        <v>628.60127999999997</v>
      </c>
      <c r="H1399">
        <v>191.6</v>
      </c>
      <c r="I1399">
        <v>0.73</v>
      </c>
      <c r="J1399">
        <v>0.01</v>
      </c>
      <c r="K1399">
        <v>0.01</v>
      </c>
      <c r="M1399">
        <v>0</v>
      </c>
      <c r="N1399">
        <v>1.7000000000000001E-2</v>
      </c>
      <c r="O1399">
        <v>0.01</v>
      </c>
      <c r="P1399">
        <v>2640</v>
      </c>
      <c r="Q1399">
        <v>2590</v>
      </c>
      <c r="AA1399" t="s">
        <v>531</v>
      </c>
    </row>
    <row r="1400" spans="1:29">
      <c r="A1400" t="s">
        <v>245</v>
      </c>
      <c r="B1400" t="s">
        <v>53</v>
      </c>
      <c r="C1400" t="s">
        <v>574</v>
      </c>
      <c r="D1400" t="s">
        <v>1160</v>
      </c>
      <c r="E1400" t="s">
        <v>1161</v>
      </c>
      <c r="G1400">
        <f t="shared" si="21"/>
        <v>630.99626400000011</v>
      </c>
      <c r="H1400">
        <v>192.33</v>
      </c>
      <c r="I1400">
        <v>0.15</v>
      </c>
      <c r="AA1400" t="s">
        <v>276</v>
      </c>
    </row>
    <row r="1401" spans="1:29">
      <c r="A1401" s="13" t="s">
        <v>245</v>
      </c>
      <c r="B1401" s="13" t="s">
        <v>53</v>
      </c>
      <c r="C1401" t="s">
        <v>574</v>
      </c>
      <c r="D1401" t="s">
        <v>967</v>
      </c>
      <c r="E1401" t="s">
        <v>968</v>
      </c>
      <c r="G1401">
        <f t="shared" si="21"/>
        <v>631.488384</v>
      </c>
      <c r="H1401">
        <v>192.48</v>
      </c>
      <c r="I1401">
        <v>0.37</v>
      </c>
      <c r="J1401">
        <v>1000</v>
      </c>
      <c r="K1401">
        <v>370</v>
      </c>
      <c r="M1401">
        <v>0.14000000000000001</v>
      </c>
      <c r="N1401">
        <v>2.1000000000000001E-2</v>
      </c>
      <c r="O1401">
        <v>0.01</v>
      </c>
      <c r="AA1401" t="s">
        <v>531</v>
      </c>
    </row>
    <row r="1402" spans="1:29">
      <c r="A1402" t="s">
        <v>245</v>
      </c>
      <c r="B1402" t="s">
        <v>53</v>
      </c>
      <c r="C1402" t="s">
        <v>574</v>
      </c>
      <c r="D1402" t="s">
        <v>967</v>
      </c>
      <c r="E1402" t="s">
        <v>968</v>
      </c>
      <c r="G1402">
        <f t="shared" si="21"/>
        <v>632.70227999999997</v>
      </c>
      <c r="H1402">
        <v>192.85</v>
      </c>
      <c r="I1402">
        <v>0.34</v>
      </c>
      <c r="J1402">
        <v>0.15</v>
      </c>
      <c r="K1402">
        <v>0.05</v>
      </c>
      <c r="M1402">
        <v>0.08</v>
      </c>
      <c r="N1402">
        <v>2.1000000000000001E-2</v>
      </c>
      <c r="O1402">
        <v>0.01</v>
      </c>
      <c r="P1402">
        <v>2660</v>
      </c>
      <c r="Q1402">
        <v>2600</v>
      </c>
      <c r="AA1402" t="s">
        <v>1309</v>
      </c>
    </row>
    <row r="1403" spans="1:29">
      <c r="A1403" t="s">
        <v>245</v>
      </c>
      <c r="B1403" t="s">
        <v>53</v>
      </c>
      <c r="C1403" t="s">
        <v>574</v>
      </c>
      <c r="D1403" t="s">
        <v>967</v>
      </c>
      <c r="E1403" t="s">
        <v>968</v>
      </c>
      <c r="G1403">
        <f t="shared" si="21"/>
        <v>633.78494400000011</v>
      </c>
      <c r="H1403">
        <v>193.18</v>
      </c>
      <c r="I1403">
        <v>0.43</v>
      </c>
      <c r="J1403">
        <v>0.34</v>
      </c>
      <c r="K1403">
        <v>0.15</v>
      </c>
      <c r="M1403">
        <v>0.13</v>
      </c>
      <c r="N1403">
        <v>7.0000000000000001E-3</v>
      </c>
      <c r="O1403">
        <v>0</v>
      </c>
      <c r="P1403">
        <v>2670</v>
      </c>
      <c r="Q1403">
        <v>2650</v>
      </c>
      <c r="AA1403" t="s">
        <v>694</v>
      </c>
    </row>
    <row r="1404" spans="1:29">
      <c r="A1404" t="s">
        <v>245</v>
      </c>
      <c r="B1404" t="s">
        <v>53</v>
      </c>
      <c r="C1404" t="s">
        <v>574</v>
      </c>
      <c r="D1404" t="s">
        <v>967</v>
      </c>
      <c r="E1404" t="s">
        <v>968</v>
      </c>
      <c r="G1404">
        <f t="shared" si="21"/>
        <v>635.19568800000013</v>
      </c>
      <c r="H1404">
        <v>193.61</v>
      </c>
      <c r="I1404">
        <v>0.52</v>
      </c>
      <c r="J1404">
        <v>0.05</v>
      </c>
      <c r="K1404">
        <v>0.03</v>
      </c>
      <c r="M1404">
        <v>0.08</v>
      </c>
      <c r="N1404">
        <v>1.4E-2</v>
      </c>
      <c r="O1404">
        <v>0.01</v>
      </c>
      <c r="P1404">
        <v>2690</v>
      </c>
      <c r="Q1404">
        <v>2650</v>
      </c>
      <c r="AA1404" t="s">
        <v>1310</v>
      </c>
    </row>
    <row r="1405" spans="1:29">
      <c r="A1405" t="s">
        <v>245</v>
      </c>
      <c r="B1405" t="s">
        <v>53</v>
      </c>
      <c r="C1405" t="s">
        <v>574</v>
      </c>
      <c r="D1405" t="s">
        <v>967</v>
      </c>
      <c r="E1405" t="s">
        <v>968</v>
      </c>
      <c r="G1405">
        <f t="shared" si="21"/>
        <v>636.901704</v>
      </c>
      <c r="H1405">
        <v>194.13</v>
      </c>
      <c r="I1405">
        <v>0.46</v>
      </c>
      <c r="J1405">
        <v>1.6</v>
      </c>
      <c r="K1405">
        <v>0.74</v>
      </c>
      <c r="M1405">
        <v>0.33</v>
      </c>
      <c r="N1405">
        <v>4.2000000000000003E-2</v>
      </c>
      <c r="O1405">
        <v>0.02</v>
      </c>
      <c r="P1405">
        <v>2660</v>
      </c>
      <c r="Q1405">
        <v>2550</v>
      </c>
      <c r="AA1405" t="s">
        <v>1309</v>
      </c>
    </row>
    <row r="1406" spans="1:29">
      <c r="A1406" t="s">
        <v>245</v>
      </c>
      <c r="B1406" t="s">
        <v>53</v>
      </c>
      <c r="C1406" t="s">
        <v>574</v>
      </c>
      <c r="D1406" t="s">
        <v>967</v>
      </c>
      <c r="E1406" t="s">
        <v>968</v>
      </c>
      <c r="G1406">
        <f t="shared" si="21"/>
        <v>638.37806400000011</v>
      </c>
      <c r="H1406">
        <v>194.58</v>
      </c>
      <c r="I1406">
        <v>0.18</v>
      </c>
      <c r="J1406">
        <v>0.01</v>
      </c>
      <c r="K1406">
        <v>0</v>
      </c>
      <c r="M1406">
        <v>0</v>
      </c>
      <c r="N1406">
        <v>1.7000000000000001E-2</v>
      </c>
      <c r="O1406">
        <v>0</v>
      </c>
      <c r="AA1406" t="s">
        <v>917</v>
      </c>
    </row>
    <row r="1407" spans="1:29">
      <c r="A1407" t="s">
        <v>245</v>
      </c>
      <c r="B1407" t="s">
        <v>53</v>
      </c>
      <c r="C1407" t="s">
        <v>574</v>
      </c>
      <c r="D1407" t="s">
        <v>967</v>
      </c>
      <c r="E1407" t="s">
        <v>968</v>
      </c>
      <c r="G1407">
        <f t="shared" si="21"/>
        <v>639.00141600000006</v>
      </c>
      <c r="H1407">
        <v>194.77</v>
      </c>
      <c r="I1407">
        <v>0.21</v>
      </c>
      <c r="J1407">
        <v>0.34</v>
      </c>
      <c r="K1407">
        <v>7.0000000000000007E-2</v>
      </c>
      <c r="M1407">
        <v>0.13</v>
      </c>
      <c r="N1407">
        <v>7.0000000000000001E-3</v>
      </c>
      <c r="O1407">
        <v>0</v>
      </c>
      <c r="AA1407" t="s">
        <v>694</v>
      </c>
    </row>
    <row r="1408" spans="1:29" s="57" customFormat="1">
      <c r="A1408" s="57" t="s">
        <v>245</v>
      </c>
      <c r="B1408" s="57" t="s">
        <v>53</v>
      </c>
      <c r="C1408" s="57" t="s">
        <v>574</v>
      </c>
      <c r="D1408" s="57" t="s">
        <v>967</v>
      </c>
      <c r="E1408" s="57" t="s">
        <v>968</v>
      </c>
      <c r="G1408" s="57">
        <f t="shared" si="21"/>
        <v>639.69038399999999</v>
      </c>
      <c r="H1408" s="57">
        <v>194.98</v>
      </c>
      <c r="I1408" s="57">
        <v>0.7</v>
      </c>
      <c r="J1408" s="57">
        <v>294</v>
      </c>
      <c r="K1408" s="57">
        <v>205.8</v>
      </c>
      <c r="M1408" s="57">
        <v>16</v>
      </c>
      <c r="N1408" s="57">
        <v>3.5000000000000003E-2</v>
      </c>
      <c r="O1408" s="57">
        <v>0.02</v>
      </c>
      <c r="P1408" s="57">
        <v>2710</v>
      </c>
      <c r="Q1408" s="57">
        <v>2610</v>
      </c>
      <c r="AA1408" s="57" t="s">
        <v>694</v>
      </c>
      <c r="AB1408" s="57" t="str">
        <f>Sampling_2022!W57</f>
        <v>SR-2022-001/D-47-11-6</v>
      </c>
      <c r="AC1408" s="149" t="s">
        <v>696</v>
      </c>
    </row>
    <row r="1409" spans="1:29">
      <c r="A1409" t="s">
        <v>245</v>
      </c>
      <c r="B1409" t="s">
        <v>53</v>
      </c>
      <c r="C1409" t="s">
        <v>574</v>
      </c>
      <c r="D1409" t="s">
        <v>967</v>
      </c>
      <c r="E1409" t="s">
        <v>968</v>
      </c>
      <c r="G1409">
        <f t="shared" si="21"/>
        <v>641.98694400000011</v>
      </c>
      <c r="H1409">
        <v>195.68</v>
      </c>
      <c r="I1409">
        <v>0.61</v>
      </c>
      <c r="J1409">
        <v>0.05</v>
      </c>
      <c r="K1409">
        <v>0.03</v>
      </c>
      <c r="M1409">
        <v>0.08</v>
      </c>
      <c r="N1409">
        <v>1.4E-2</v>
      </c>
      <c r="O1409">
        <v>0.01</v>
      </c>
      <c r="AA1409" t="s">
        <v>917</v>
      </c>
    </row>
    <row r="1410" spans="1:29">
      <c r="A1410" t="s">
        <v>245</v>
      </c>
      <c r="B1410" t="s">
        <v>53</v>
      </c>
      <c r="C1410" t="s">
        <v>574</v>
      </c>
      <c r="D1410" t="s">
        <v>967</v>
      </c>
      <c r="E1410" t="s">
        <v>968</v>
      </c>
      <c r="G1410">
        <f t="shared" si="21"/>
        <v>643.98823200000004</v>
      </c>
      <c r="H1410">
        <v>196.29</v>
      </c>
      <c r="I1410">
        <v>0.15</v>
      </c>
      <c r="J1410">
        <v>0.05</v>
      </c>
      <c r="K1410">
        <v>0.01</v>
      </c>
      <c r="M1410">
        <v>0.02</v>
      </c>
      <c r="N1410">
        <v>2.1999999999999999E-2</v>
      </c>
      <c r="O1410">
        <v>0</v>
      </c>
      <c r="P1410">
        <v>2630</v>
      </c>
      <c r="Q1410">
        <v>2580</v>
      </c>
      <c r="AA1410" t="s">
        <v>694</v>
      </c>
    </row>
    <row r="1411" spans="1:29">
      <c r="A1411" t="s">
        <v>245</v>
      </c>
      <c r="B1411" t="s">
        <v>53</v>
      </c>
      <c r="C1411" t="s">
        <v>574</v>
      </c>
      <c r="D1411" t="s">
        <v>1141</v>
      </c>
      <c r="E1411" t="s">
        <v>1142</v>
      </c>
      <c r="G1411">
        <f t="shared" ref="G1411:G1474" si="22">H1411*3.2808</f>
        <v>644.48035200000004</v>
      </c>
      <c r="H1411">
        <v>196.44</v>
      </c>
      <c r="I1411">
        <v>0.15</v>
      </c>
      <c r="AA1411" t="s">
        <v>970</v>
      </c>
    </row>
    <row r="1412" spans="1:29">
      <c r="A1412" t="s">
        <v>245</v>
      </c>
      <c r="B1412" t="s">
        <v>53</v>
      </c>
      <c r="C1412" t="s">
        <v>698</v>
      </c>
      <c r="D1412" t="s">
        <v>967</v>
      </c>
      <c r="E1412" t="s">
        <v>968</v>
      </c>
      <c r="G1412">
        <f t="shared" si="22"/>
        <v>645.00527999999997</v>
      </c>
      <c r="H1412">
        <v>196.6</v>
      </c>
      <c r="I1412">
        <v>0.52</v>
      </c>
      <c r="J1412">
        <v>22</v>
      </c>
      <c r="K1412">
        <v>11.44</v>
      </c>
      <c r="M1412">
        <v>0.01</v>
      </c>
      <c r="N1412">
        <v>1.7999999999999999E-2</v>
      </c>
      <c r="O1412">
        <v>0.01</v>
      </c>
      <c r="P1412">
        <v>2610</v>
      </c>
      <c r="Q1412">
        <v>2560</v>
      </c>
      <c r="AA1412" t="s">
        <v>1309</v>
      </c>
    </row>
    <row r="1413" spans="1:29">
      <c r="A1413" t="s">
        <v>245</v>
      </c>
      <c r="B1413" t="s">
        <v>53</v>
      </c>
      <c r="C1413" t="s">
        <v>698</v>
      </c>
      <c r="D1413" t="s">
        <v>967</v>
      </c>
      <c r="E1413" t="s">
        <v>968</v>
      </c>
      <c r="G1413">
        <f t="shared" si="22"/>
        <v>646.67848800000013</v>
      </c>
      <c r="H1413">
        <v>197.11</v>
      </c>
      <c r="I1413">
        <v>0.12</v>
      </c>
      <c r="J1413">
        <v>0.05</v>
      </c>
      <c r="K1413">
        <v>0.01</v>
      </c>
      <c r="M1413">
        <v>0.02</v>
      </c>
      <c r="N1413">
        <v>2.1999999999999999E-2</v>
      </c>
      <c r="O1413">
        <v>0</v>
      </c>
      <c r="AA1413" t="s">
        <v>694</v>
      </c>
    </row>
    <row r="1414" spans="1:29" s="57" customFormat="1">
      <c r="A1414" s="57" t="s">
        <v>245</v>
      </c>
      <c r="B1414" s="57" t="s">
        <v>53</v>
      </c>
      <c r="C1414" s="57" t="s">
        <v>698</v>
      </c>
      <c r="D1414" s="57" t="s">
        <v>967</v>
      </c>
      <c r="E1414" s="57" t="s">
        <v>968</v>
      </c>
      <c r="G1414" s="57">
        <f t="shared" si="22"/>
        <v>647.10499200000004</v>
      </c>
      <c r="H1414" s="57">
        <v>197.24</v>
      </c>
      <c r="I1414" s="57">
        <v>1.86</v>
      </c>
      <c r="J1414" s="57">
        <v>15</v>
      </c>
      <c r="K1414" s="57">
        <v>27.9</v>
      </c>
      <c r="M1414" s="57">
        <v>0.14000000000000001</v>
      </c>
      <c r="N1414" s="57">
        <v>1.9E-2</v>
      </c>
      <c r="O1414" s="57">
        <v>0.04</v>
      </c>
      <c r="P1414" s="57">
        <v>2700</v>
      </c>
      <c r="Q1414" s="57">
        <v>2650</v>
      </c>
      <c r="AA1414" s="57" t="s">
        <v>700</v>
      </c>
      <c r="AB1414" s="57" t="str">
        <f>Sampling_2022!W58</f>
        <v>SR-2022-001/D-47-12-1</v>
      </c>
      <c r="AC1414" s="151" t="s">
        <v>703</v>
      </c>
    </row>
    <row r="1415" spans="1:29">
      <c r="A1415" t="s">
        <v>245</v>
      </c>
      <c r="B1415" t="s">
        <v>53</v>
      </c>
      <c r="C1415" t="s">
        <v>698</v>
      </c>
      <c r="D1415" t="s">
        <v>967</v>
      </c>
      <c r="E1415" t="s">
        <v>968</v>
      </c>
      <c r="G1415">
        <f t="shared" si="22"/>
        <v>653.20727999999997</v>
      </c>
      <c r="H1415">
        <v>199.1</v>
      </c>
      <c r="I1415">
        <v>0.15</v>
      </c>
      <c r="M1415">
        <v>0.05</v>
      </c>
      <c r="N1415">
        <v>5.6000000000000001E-2</v>
      </c>
      <c r="O1415">
        <v>0.01</v>
      </c>
      <c r="P1415">
        <v>2670</v>
      </c>
      <c r="Q1415">
        <v>2520</v>
      </c>
      <c r="AA1415" t="s">
        <v>518</v>
      </c>
    </row>
    <row r="1416" spans="1:29">
      <c r="A1416" t="s">
        <v>245</v>
      </c>
      <c r="B1416" t="s">
        <v>53</v>
      </c>
      <c r="C1416" t="s">
        <v>698</v>
      </c>
      <c r="D1416" t="s">
        <v>967</v>
      </c>
      <c r="E1416" t="s">
        <v>968</v>
      </c>
      <c r="G1416">
        <f t="shared" si="22"/>
        <v>653.69940000000008</v>
      </c>
      <c r="H1416">
        <v>199.25</v>
      </c>
      <c r="I1416">
        <v>0.12</v>
      </c>
      <c r="J1416">
        <v>15</v>
      </c>
      <c r="K1416">
        <v>1.8</v>
      </c>
      <c r="M1416">
        <v>0.14000000000000001</v>
      </c>
      <c r="N1416">
        <v>1.9E-2</v>
      </c>
      <c r="O1416">
        <v>0</v>
      </c>
      <c r="AA1416" t="s">
        <v>531</v>
      </c>
    </row>
    <row r="1417" spans="1:29">
      <c r="A1417" t="s">
        <v>245</v>
      </c>
      <c r="B1417" t="s">
        <v>53</v>
      </c>
      <c r="C1417" t="s">
        <v>698</v>
      </c>
      <c r="D1417" t="s">
        <v>967</v>
      </c>
      <c r="E1417" t="s">
        <v>968</v>
      </c>
      <c r="G1417">
        <f t="shared" si="22"/>
        <v>654.09309600000006</v>
      </c>
      <c r="H1417">
        <v>199.37</v>
      </c>
      <c r="I1417">
        <v>0.18</v>
      </c>
      <c r="M1417">
        <v>10</v>
      </c>
      <c r="N1417">
        <v>6.3E-2</v>
      </c>
      <c r="O1417">
        <v>0.01</v>
      </c>
      <c r="P1417">
        <v>2640</v>
      </c>
      <c r="Q1417">
        <v>2470</v>
      </c>
      <c r="AA1417" t="s">
        <v>1311</v>
      </c>
    </row>
    <row r="1418" spans="1:29">
      <c r="A1418" t="s">
        <v>245</v>
      </c>
      <c r="B1418" t="s">
        <v>53</v>
      </c>
      <c r="C1418" t="s">
        <v>698</v>
      </c>
      <c r="D1418" t="s">
        <v>967</v>
      </c>
      <c r="E1418" t="s">
        <v>968</v>
      </c>
      <c r="G1418">
        <f t="shared" si="22"/>
        <v>654.68364000000008</v>
      </c>
      <c r="H1418">
        <v>199.55</v>
      </c>
      <c r="I1418">
        <v>0.15</v>
      </c>
      <c r="J1418">
        <v>15</v>
      </c>
      <c r="K1418">
        <v>2.25</v>
      </c>
      <c r="M1418">
        <v>0.14000000000000001</v>
      </c>
      <c r="N1418">
        <v>1.9E-2</v>
      </c>
      <c r="O1418">
        <v>0</v>
      </c>
      <c r="AA1418" t="s">
        <v>694</v>
      </c>
    </row>
    <row r="1419" spans="1:29">
      <c r="A1419" t="s">
        <v>245</v>
      </c>
      <c r="B1419" t="s">
        <v>53</v>
      </c>
      <c r="C1419" t="s">
        <v>698</v>
      </c>
      <c r="D1419" t="s">
        <v>967</v>
      </c>
      <c r="E1419" t="s">
        <v>968</v>
      </c>
      <c r="G1419">
        <f t="shared" si="22"/>
        <v>655.17575999999997</v>
      </c>
      <c r="H1419">
        <v>199.7</v>
      </c>
      <c r="I1419">
        <v>0.21</v>
      </c>
      <c r="J1419">
        <v>0.01</v>
      </c>
      <c r="K1419">
        <v>0</v>
      </c>
      <c r="M1419">
        <v>0.02</v>
      </c>
      <c r="N1419">
        <v>2.5999999999999999E-2</v>
      </c>
      <c r="O1419">
        <v>0.01</v>
      </c>
      <c r="P1419">
        <v>2700</v>
      </c>
      <c r="Q1419">
        <v>2630</v>
      </c>
      <c r="AA1419" t="s">
        <v>523</v>
      </c>
    </row>
    <row r="1420" spans="1:29">
      <c r="A1420" t="s">
        <v>245</v>
      </c>
      <c r="B1420" t="s">
        <v>53</v>
      </c>
      <c r="C1420" t="s">
        <v>698</v>
      </c>
      <c r="D1420" t="s">
        <v>967</v>
      </c>
      <c r="E1420" t="s">
        <v>968</v>
      </c>
      <c r="G1420">
        <f t="shared" si="22"/>
        <v>655.89753599999995</v>
      </c>
      <c r="H1420">
        <v>199.92</v>
      </c>
      <c r="I1420">
        <v>0.18</v>
      </c>
      <c r="J1420">
        <v>4.5999999999999996</v>
      </c>
      <c r="K1420">
        <v>0.83</v>
      </c>
      <c r="M1420">
        <v>0.08</v>
      </c>
      <c r="N1420">
        <v>1.7000000000000001E-2</v>
      </c>
      <c r="O1420">
        <v>0</v>
      </c>
      <c r="P1420">
        <v>2660</v>
      </c>
      <c r="Q1420">
        <v>2620</v>
      </c>
      <c r="AA1420" t="s">
        <v>523</v>
      </c>
    </row>
    <row r="1421" spans="1:29">
      <c r="A1421" t="s">
        <v>245</v>
      </c>
      <c r="B1421" t="s">
        <v>53</v>
      </c>
      <c r="C1421" t="s">
        <v>698</v>
      </c>
      <c r="D1421" t="s">
        <v>967</v>
      </c>
      <c r="E1421" t="s">
        <v>968</v>
      </c>
      <c r="G1421">
        <f t="shared" si="22"/>
        <v>656.48807999999997</v>
      </c>
      <c r="H1421">
        <v>200.1</v>
      </c>
      <c r="I1421">
        <v>0.49</v>
      </c>
      <c r="J1421">
        <v>4.5999999999999996</v>
      </c>
      <c r="K1421">
        <v>2.25</v>
      </c>
      <c r="M1421">
        <v>0.08</v>
      </c>
      <c r="N1421">
        <v>1.7000000000000001E-2</v>
      </c>
      <c r="O1421">
        <v>0.01</v>
      </c>
      <c r="AA1421" t="s">
        <v>575</v>
      </c>
    </row>
    <row r="1422" spans="1:29">
      <c r="A1422" t="s">
        <v>245</v>
      </c>
      <c r="B1422" t="s">
        <v>53</v>
      </c>
      <c r="C1422" t="s">
        <v>698</v>
      </c>
      <c r="D1422" t="s">
        <v>967</v>
      </c>
      <c r="E1422" t="s">
        <v>968</v>
      </c>
      <c r="G1422">
        <f t="shared" si="22"/>
        <v>658.09567200000004</v>
      </c>
      <c r="H1422">
        <v>200.59</v>
      </c>
      <c r="I1422">
        <v>0.18</v>
      </c>
      <c r="J1422">
        <v>0.19</v>
      </c>
      <c r="K1422">
        <v>0.03</v>
      </c>
      <c r="M1422">
        <v>0.01</v>
      </c>
      <c r="N1422">
        <v>3.5999999999999997E-2</v>
      </c>
      <c r="O1422">
        <v>0.01</v>
      </c>
      <c r="P1422">
        <v>2700</v>
      </c>
      <c r="Q1422">
        <v>2600</v>
      </c>
      <c r="AA1422" t="s">
        <v>523</v>
      </c>
    </row>
    <row r="1423" spans="1:29">
      <c r="A1423" t="s">
        <v>245</v>
      </c>
      <c r="B1423" t="s">
        <v>53</v>
      </c>
      <c r="C1423" t="s">
        <v>698</v>
      </c>
      <c r="D1423" t="s">
        <v>967</v>
      </c>
      <c r="E1423" t="s">
        <v>968</v>
      </c>
      <c r="G1423">
        <f t="shared" si="22"/>
        <v>658.68621600000006</v>
      </c>
      <c r="H1423">
        <v>200.77</v>
      </c>
      <c r="I1423">
        <v>0.4</v>
      </c>
      <c r="J1423">
        <v>0.01</v>
      </c>
      <c r="K1423">
        <v>0</v>
      </c>
      <c r="M1423">
        <v>0.03</v>
      </c>
      <c r="N1423">
        <v>1.6E-2</v>
      </c>
      <c r="O1423">
        <v>0.01</v>
      </c>
      <c r="P1423">
        <v>2670</v>
      </c>
      <c r="Q1423">
        <v>2650</v>
      </c>
      <c r="AA1423" t="s">
        <v>523</v>
      </c>
    </row>
    <row r="1424" spans="1:29">
      <c r="A1424" s="13" t="s">
        <v>245</v>
      </c>
      <c r="B1424" s="13" t="s">
        <v>53</v>
      </c>
      <c r="C1424" t="s">
        <v>698</v>
      </c>
      <c r="D1424" t="s">
        <v>967</v>
      </c>
      <c r="E1424" t="s">
        <v>968</v>
      </c>
      <c r="G1424">
        <f t="shared" si="22"/>
        <v>659.99853599999994</v>
      </c>
      <c r="H1424">
        <v>201.17</v>
      </c>
      <c r="I1424">
        <v>1.52</v>
      </c>
      <c r="J1424">
        <v>0.01</v>
      </c>
      <c r="K1424">
        <v>0.01</v>
      </c>
      <c r="M1424">
        <v>0.03</v>
      </c>
      <c r="N1424">
        <v>1.6E-2</v>
      </c>
      <c r="O1424">
        <v>0.02</v>
      </c>
      <c r="AA1424" t="s">
        <v>699</v>
      </c>
    </row>
    <row r="1425" spans="1:30">
      <c r="A1425" t="s">
        <v>251</v>
      </c>
      <c r="B1425" t="s">
        <v>65</v>
      </c>
      <c r="C1425" t="s">
        <v>335</v>
      </c>
      <c r="D1425" t="s">
        <v>1160</v>
      </c>
      <c r="E1425" t="s">
        <v>1161</v>
      </c>
      <c r="G1425">
        <f t="shared" si="22"/>
        <v>1579.967664</v>
      </c>
      <c r="H1425">
        <v>481.58</v>
      </c>
      <c r="I1425">
        <v>9.14</v>
      </c>
      <c r="AA1425" t="s">
        <v>276</v>
      </c>
    </row>
    <row r="1426" spans="1:30">
      <c r="A1426" t="s">
        <v>251</v>
      </c>
      <c r="B1426" t="s">
        <v>65</v>
      </c>
      <c r="C1426" t="s">
        <v>352</v>
      </c>
      <c r="D1426" t="s">
        <v>1160</v>
      </c>
      <c r="E1426" t="s">
        <v>1161</v>
      </c>
      <c r="G1426">
        <f t="shared" si="22"/>
        <v>1609.9869840000001</v>
      </c>
      <c r="H1426">
        <v>490.73</v>
      </c>
      <c r="I1426">
        <v>2.04</v>
      </c>
      <c r="AA1426" t="s">
        <v>276</v>
      </c>
    </row>
    <row r="1427" spans="1:30">
      <c r="A1427" t="s">
        <v>251</v>
      </c>
      <c r="B1427" t="s">
        <v>65</v>
      </c>
      <c r="C1427" t="s">
        <v>352</v>
      </c>
      <c r="D1427" t="s">
        <v>967</v>
      </c>
      <c r="E1427" t="s">
        <v>968</v>
      </c>
      <c r="G1427">
        <f t="shared" si="22"/>
        <v>1616.6798160000001</v>
      </c>
      <c r="H1427">
        <v>492.77</v>
      </c>
      <c r="I1427">
        <v>0.52</v>
      </c>
      <c r="J1427">
        <v>0.31</v>
      </c>
      <c r="K1427">
        <v>0.16</v>
      </c>
      <c r="L1427">
        <v>0.25</v>
      </c>
      <c r="M1427">
        <v>0.17</v>
      </c>
      <c r="N1427">
        <v>0.06</v>
      </c>
      <c r="O1427">
        <v>0.03</v>
      </c>
      <c r="P1427">
        <v>2700</v>
      </c>
      <c r="Q1427">
        <v>2530</v>
      </c>
      <c r="AA1427" t="s">
        <v>1312</v>
      </c>
    </row>
    <row r="1428" spans="1:30">
      <c r="A1428" t="s">
        <v>251</v>
      </c>
      <c r="B1428" t="s">
        <v>65</v>
      </c>
      <c r="C1428" t="s">
        <v>352</v>
      </c>
      <c r="D1428" t="s">
        <v>967</v>
      </c>
      <c r="E1428" t="s">
        <v>968</v>
      </c>
      <c r="G1428">
        <f t="shared" si="22"/>
        <v>1618.3858320000002</v>
      </c>
      <c r="H1428">
        <v>493.29</v>
      </c>
      <c r="I1428">
        <v>0.4</v>
      </c>
      <c r="J1428">
        <v>2.2000000000000002</v>
      </c>
      <c r="K1428">
        <v>0.88</v>
      </c>
      <c r="L1428">
        <v>1.8</v>
      </c>
      <c r="M1428">
        <v>0.63</v>
      </c>
      <c r="N1428">
        <v>7.0000000000000007E-2</v>
      </c>
      <c r="O1428">
        <v>0.03</v>
      </c>
      <c r="P1428">
        <v>2690</v>
      </c>
      <c r="Q1428">
        <v>2500</v>
      </c>
      <c r="AA1428" t="s">
        <v>1313</v>
      </c>
    </row>
    <row r="1429" spans="1:30">
      <c r="A1429" t="s">
        <v>251</v>
      </c>
      <c r="B1429" t="s">
        <v>65</v>
      </c>
      <c r="C1429" t="s">
        <v>352</v>
      </c>
      <c r="D1429" t="s">
        <v>967</v>
      </c>
      <c r="E1429" t="s">
        <v>968</v>
      </c>
      <c r="G1429">
        <f t="shared" si="22"/>
        <v>1619.665344</v>
      </c>
      <c r="H1429">
        <v>493.68</v>
      </c>
      <c r="I1429">
        <v>0.3</v>
      </c>
      <c r="J1429">
        <v>0.71</v>
      </c>
      <c r="K1429">
        <v>0.21</v>
      </c>
      <c r="L1429">
        <v>0.65</v>
      </c>
      <c r="M1429">
        <v>0.51</v>
      </c>
      <c r="N1429">
        <v>0.05</v>
      </c>
      <c r="O1429">
        <v>0.01</v>
      </c>
      <c r="P1429">
        <v>2670</v>
      </c>
      <c r="Q1429">
        <v>2540</v>
      </c>
      <c r="U1429">
        <v>0.11600000000000001</v>
      </c>
      <c r="V1429">
        <v>0.372</v>
      </c>
      <c r="AA1429" t="s">
        <v>1314</v>
      </c>
    </row>
    <row r="1430" spans="1:30">
      <c r="A1430" t="s">
        <v>251</v>
      </c>
      <c r="B1430" t="s">
        <v>65</v>
      </c>
      <c r="C1430" t="s">
        <v>352</v>
      </c>
      <c r="D1430" t="s">
        <v>1160</v>
      </c>
      <c r="E1430" t="s">
        <v>1161</v>
      </c>
      <c r="G1430">
        <f t="shared" si="22"/>
        <v>1620.6823920000002</v>
      </c>
      <c r="H1430">
        <v>493.99</v>
      </c>
      <c r="I1430">
        <v>0.24</v>
      </c>
      <c r="AA1430" t="s">
        <v>276</v>
      </c>
    </row>
    <row r="1431" spans="1:30">
      <c r="A1431" t="s">
        <v>251</v>
      </c>
      <c r="B1431" t="s">
        <v>65</v>
      </c>
      <c r="C1431" t="s">
        <v>352</v>
      </c>
      <c r="D1431" t="s">
        <v>967</v>
      </c>
      <c r="E1431" t="s">
        <v>968</v>
      </c>
      <c r="G1431">
        <f t="shared" si="22"/>
        <v>1621.4697840000001</v>
      </c>
      <c r="H1431">
        <v>494.23</v>
      </c>
      <c r="I1431">
        <v>0.18</v>
      </c>
      <c r="J1431">
        <v>0.92</v>
      </c>
      <c r="K1431">
        <v>0.17</v>
      </c>
      <c r="L1431">
        <v>0.31</v>
      </c>
      <c r="M1431">
        <v>0.16</v>
      </c>
      <c r="N1431">
        <v>1.7999999999999999E-2</v>
      </c>
      <c r="O1431">
        <v>0</v>
      </c>
      <c r="P1431">
        <v>2680</v>
      </c>
      <c r="Q1431">
        <v>2630</v>
      </c>
      <c r="AA1431" t="s">
        <v>1315</v>
      </c>
    </row>
    <row r="1432" spans="1:30">
      <c r="A1432" t="s">
        <v>251</v>
      </c>
      <c r="B1432" t="s">
        <v>65</v>
      </c>
      <c r="C1432" t="s">
        <v>352</v>
      </c>
      <c r="D1432" t="s">
        <v>967</v>
      </c>
      <c r="E1432" t="s">
        <v>968</v>
      </c>
      <c r="G1432">
        <f t="shared" si="22"/>
        <v>1622.0931360000002</v>
      </c>
      <c r="H1432">
        <v>494.42</v>
      </c>
      <c r="I1432">
        <v>0.37</v>
      </c>
      <c r="J1432">
        <v>2.1</v>
      </c>
      <c r="K1432">
        <v>0.78</v>
      </c>
      <c r="L1432">
        <v>1.2</v>
      </c>
      <c r="M1432">
        <v>0.26</v>
      </c>
      <c r="N1432">
        <v>6.3E-2</v>
      </c>
      <c r="O1432">
        <v>0.02</v>
      </c>
      <c r="P1432">
        <v>2650</v>
      </c>
      <c r="Q1432">
        <v>2480</v>
      </c>
      <c r="U1432">
        <v>0.191</v>
      </c>
      <c r="V1432">
        <v>0.17699999999999999</v>
      </c>
      <c r="AA1432" t="s">
        <v>1316</v>
      </c>
    </row>
    <row r="1433" spans="1:30">
      <c r="A1433" t="s">
        <v>251</v>
      </c>
      <c r="B1433" t="s">
        <v>65</v>
      </c>
      <c r="C1433" t="s">
        <v>352</v>
      </c>
      <c r="D1433" t="s">
        <v>967</v>
      </c>
      <c r="E1433" t="s">
        <v>968</v>
      </c>
      <c r="G1433">
        <f t="shared" si="22"/>
        <v>1623.274224</v>
      </c>
      <c r="H1433">
        <v>494.78</v>
      </c>
      <c r="I1433">
        <v>0.34</v>
      </c>
      <c r="J1433">
        <v>0.08</v>
      </c>
      <c r="K1433">
        <v>0.03</v>
      </c>
      <c r="L1433">
        <v>0.08</v>
      </c>
      <c r="N1433">
        <v>7.0000000000000001E-3</v>
      </c>
      <c r="O1433">
        <v>0</v>
      </c>
      <c r="P1433">
        <v>2690</v>
      </c>
      <c r="Q1433">
        <v>2670</v>
      </c>
      <c r="AA1433" t="s">
        <v>1317</v>
      </c>
    </row>
    <row r="1434" spans="1:30">
      <c r="A1434" t="s">
        <v>251</v>
      </c>
      <c r="B1434" t="s">
        <v>65</v>
      </c>
      <c r="C1434" t="s">
        <v>352</v>
      </c>
      <c r="D1434" t="s">
        <v>1160</v>
      </c>
      <c r="E1434" t="s">
        <v>1161</v>
      </c>
      <c r="G1434">
        <f t="shared" si="22"/>
        <v>1624.3896960000002</v>
      </c>
      <c r="H1434">
        <v>495.12</v>
      </c>
      <c r="I1434">
        <v>3.87</v>
      </c>
      <c r="AA1434" t="s">
        <v>276</v>
      </c>
    </row>
    <row r="1435" spans="1:30">
      <c r="A1435" t="s">
        <v>251</v>
      </c>
      <c r="B1435" t="s">
        <v>65</v>
      </c>
      <c r="C1435" t="s">
        <v>352</v>
      </c>
      <c r="D1435" t="s">
        <v>967</v>
      </c>
      <c r="E1435" t="s">
        <v>968</v>
      </c>
      <c r="G1435">
        <f t="shared" si="22"/>
        <v>1637.0863920000002</v>
      </c>
      <c r="H1435">
        <v>498.99</v>
      </c>
      <c r="I1435">
        <v>0.18</v>
      </c>
      <c r="J1435">
        <v>0.42</v>
      </c>
      <c r="K1435">
        <v>0.08</v>
      </c>
      <c r="L1435">
        <v>0.06</v>
      </c>
      <c r="M1435">
        <v>0.15</v>
      </c>
      <c r="N1435">
        <v>0.06</v>
      </c>
      <c r="O1435">
        <v>0.01</v>
      </c>
      <c r="P1435">
        <v>2800</v>
      </c>
      <c r="Q1435">
        <v>2630</v>
      </c>
      <c r="AA1435" t="s">
        <v>1318</v>
      </c>
    </row>
    <row r="1436" spans="1:30">
      <c r="A1436" t="s">
        <v>251</v>
      </c>
      <c r="B1436" t="s">
        <v>65</v>
      </c>
      <c r="C1436" t="s">
        <v>352</v>
      </c>
      <c r="D1436" t="s">
        <v>967</v>
      </c>
      <c r="E1436" t="s">
        <v>968</v>
      </c>
      <c r="G1436">
        <f t="shared" si="22"/>
        <v>1637.6769360000001</v>
      </c>
      <c r="H1436">
        <v>499.17</v>
      </c>
      <c r="I1436">
        <v>0.3</v>
      </c>
      <c r="J1436">
        <v>1.1000000000000001</v>
      </c>
      <c r="K1436">
        <v>0.33</v>
      </c>
      <c r="L1436">
        <v>0.56000000000000005</v>
      </c>
      <c r="M1436">
        <v>0.13</v>
      </c>
      <c r="N1436">
        <v>0.16500000000000001</v>
      </c>
      <c r="O1436">
        <v>0.05</v>
      </c>
      <c r="P1436">
        <v>2830</v>
      </c>
      <c r="Q1436">
        <v>2360</v>
      </c>
      <c r="U1436">
        <v>5.6000000000000001E-2</v>
      </c>
      <c r="V1436">
        <v>0.38</v>
      </c>
      <c r="AA1436" t="s">
        <v>857</v>
      </c>
    </row>
    <row r="1437" spans="1:30">
      <c r="A1437" t="s">
        <v>251</v>
      </c>
      <c r="B1437" t="s">
        <v>65</v>
      </c>
      <c r="C1437" t="s">
        <v>352</v>
      </c>
      <c r="D1437" t="s">
        <v>967</v>
      </c>
      <c r="E1437" t="s">
        <v>968</v>
      </c>
      <c r="G1437">
        <f t="shared" si="22"/>
        <v>1638.6939840000002</v>
      </c>
      <c r="H1437">
        <v>499.48</v>
      </c>
      <c r="I1437">
        <v>0.24</v>
      </c>
      <c r="J1437">
        <v>0.6</v>
      </c>
      <c r="K1437">
        <v>0.14000000000000001</v>
      </c>
      <c r="L1437">
        <v>0.39</v>
      </c>
      <c r="M1437">
        <v>0.36</v>
      </c>
      <c r="N1437">
        <v>0.13900000000000001</v>
      </c>
      <c r="O1437">
        <v>0.03</v>
      </c>
      <c r="P1437">
        <v>2860</v>
      </c>
      <c r="Q1437">
        <v>2460</v>
      </c>
      <c r="AA1437" t="s">
        <v>870</v>
      </c>
    </row>
    <row r="1438" spans="1:30">
      <c r="A1438" t="s">
        <v>251</v>
      </c>
      <c r="B1438" t="s">
        <v>65</v>
      </c>
      <c r="C1438" t="s">
        <v>352</v>
      </c>
      <c r="D1438" t="s">
        <v>967</v>
      </c>
      <c r="E1438" t="s">
        <v>968</v>
      </c>
      <c r="G1438">
        <f t="shared" si="22"/>
        <v>1639.4813760000002</v>
      </c>
      <c r="H1438">
        <v>499.72</v>
      </c>
      <c r="I1438">
        <v>0.3</v>
      </c>
      <c r="J1438">
        <v>1.1000000000000001</v>
      </c>
      <c r="K1438">
        <v>0.33</v>
      </c>
      <c r="L1438">
        <v>0.49</v>
      </c>
      <c r="N1438">
        <v>0.10299999999999999</v>
      </c>
      <c r="O1438">
        <v>0.03</v>
      </c>
      <c r="P1438">
        <v>2770</v>
      </c>
      <c r="Q1438">
        <v>2480</v>
      </c>
      <c r="AA1438" t="s">
        <v>857</v>
      </c>
    </row>
    <row r="1439" spans="1:30">
      <c r="A1439" t="s">
        <v>251</v>
      </c>
      <c r="B1439" t="s">
        <v>65</v>
      </c>
      <c r="C1439" t="s">
        <v>352</v>
      </c>
      <c r="D1439" t="s">
        <v>967</v>
      </c>
      <c r="E1439" t="s">
        <v>968</v>
      </c>
      <c r="G1439">
        <f t="shared" si="22"/>
        <v>1640.465616</v>
      </c>
      <c r="H1439">
        <v>500.02</v>
      </c>
      <c r="I1439">
        <v>0.3</v>
      </c>
      <c r="J1439">
        <v>0.17</v>
      </c>
      <c r="K1439">
        <v>0.05</v>
      </c>
      <c r="L1439">
        <v>0.06</v>
      </c>
      <c r="N1439">
        <v>7.6999999999999999E-2</v>
      </c>
      <c r="O1439">
        <v>0.02</v>
      </c>
      <c r="P1439">
        <v>2820</v>
      </c>
      <c r="Q1439">
        <v>2600</v>
      </c>
      <c r="AA1439" t="s">
        <v>870</v>
      </c>
    </row>
    <row r="1440" spans="1:30" s="309" customFormat="1">
      <c r="A1440" s="13" t="s">
        <v>251</v>
      </c>
      <c r="B1440" s="13" t="s">
        <v>65</v>
      </c>
      <c r="C1440" s="309" t="s">
        <v>447</v>
      </c>
      <c r="D1440" s="309" t="s">
        <v>967</v>
      </c>
      <c r="E1440" s="309" t="s">
        <v>968</v>
      </c>
      <c r="G1440" s="309">
        <f t="shared" si="22"/>
        <v>1641.4826640000001</v>
      </c>
      <c r="H1440" s="309">
        <v>500.33</v>
      </c>
      <c r="I1440" s="309">
        <v>0.52</v>
      </c>
      <c r="J1440" s="309">
        <v>0.05</v>
      </c>
      <c r="K1440" s="309">
        <v>0.03</v>
      </c>
      <c r="L1440" s="309">
        <v>0.03</v>
      </c>
      <c r="N1440" s="309">
        <v>7.0999999999999994E-2</v>
      </c>
      <c r="O1440" s="309">
        <v>0.04</v>
      </c>
      <c r="P1440" s="309">
        <v>2820</v>
      </c>
      <c r="Q1440" s="309">
        <v>2620</v>
      </c>
      <c r="AA1440" s="309" t="s">
        <v>870</v>
      </c>
      <c r="AB1440" s="309" t="s">
        <v>1319</v>
      </c>
      <c r="AC1440" s="155" t="s">
        <v>872</v>
      </c>
      <c r="AD1440" s="309" t="str">
        <f>Sampling_2022!AE89</f>
        <v>(Were'nt supposed to sample (no autorisation) for unknown reason but finally sampled it)… We don't know if it's the good I-57, to take into account for possible error…</v>
      </c>
    </row>
    <row r="1441" spans="1:30">
      <c r="A1441" t="s">
        <v>251</v>
      </c>
      <c r="B1441" t="s">
        <v>65</v>
      </c>
      <c r="C1441" t="s">
        <v>447</v>
      </c>
      <c r="D1441" t="s">
        <v>1160</v>
      </c>
      <c r="E1441" t="s">
        <v>1161</v>
      </c>
      <c r="G1441">
        <f t="shared" si="22"/>
        <v>1643.1886800000002</v>
      </c>
      <c r="H1441">
        <v>500.85</v>
      </c>
      <c r="I1441">
        <v>0.46</v>
      </c>
      <c r="AA1441" t="s">
        <v>276</v>
      </c>
    </row>
    <row r="1442" spans="1:30">
      <c r="A1442" t="s">
        <v>251</v>
      </c>
      <c r="B1442" t="s">
        <v>65</v>
      </c>
      <c r="C1442" t="s">
        <v>447</v>
      </c>
      <c r="D1442" t="s">
        <v>967</v>
      </c>
      <c r="E1442" t="s">
        <v>968</v>
      </c>
      <c r="G1442">
        <f t="shared" si="22"/>
        <v>1644.6650400000001</v>
      </c>
      <c r="H1442">
        <v>501.3</v>
      </c>
      <c r="I1442">
        <v>0.67</v>
      </c>
      <c r="J1442">
        <v>0.12</v>
      </c>
      <c r="K1442">
        <v>0.08</v>
      </c>
      <c r="L1442">
        <v>0.09</v>
      </c>
      <c r="N1442">
        <v>6.2E-2</v>
      </c>
      <c r="O1442">
        <v>0.04</v>
      </c>
      <c r="P1442">
        <v>2790</v>
      </c>
      <c r="Q1442">
        <v>2610</v>
      </c>
      <c r="AA1442" t="s">
        <v>870</v>
      </c>
    </row>
    <row r="1443" spans="1:30">
      <c r="A1443" t="s">
        <v>251</v>
      </c>
      <c r="B1443" t="s">
        <v>65</v>
      </c>
      <c r="C1443" t="s">
        <v>447</v>
      </c>
      <c r="D1443" t="s">
        <v>1160</v>
      </c>
      <c r="E1443" t="s">
        <v>1161</v>
      </c>
      <c r="G1443">
        <f t="shared" si="22"/>
        <v>1646.8959840000002</v>
      </c>
      <c r="H1443">
        <v>501.98</v>
      </c>
      <c r="I1443">
        <v>0.12</v>
      </c>
      <c r="AA1443" t="s">
        <v>276</v>
      </c>
    </row>
    <row r="1444" spans="1:30">
      <c r="A1444" t="s">
        <v>251</v>
      </c>
      <c r="B1444" t="s">
        <v>65</v>
      </c>
      <c r="C1444" t="s">
        <v>447</v>
      </c>
      <c r="D1444" t="s">
        <v>967</v>
      </c>
      <c r="E1444" t="s">
        <v>968</v>
      </c>
      <c r="G1444">
        <f t="shared" si="22"/>
        <v>1647.2896800000001</v>
      </c>
      <c r="H1444">
        <v>502.1</v>
      </c>
      <c r="I1444">
        <v>0.57999999999999996</v>
      </c>
      <c r="N1444">
        <v>3.1E-2</v>
      </c>
      <c r="O1444">
        <v>0.02</v>
      </c>
      <c r="P1444">
        <v>2860</v>
      </c>
      <c r="Q1444">
        <v>2770</v>
      </c>
      <c r="AA1444" t="s">
        <v>870</v>
      </c>
    </row>
    <row r="1445" spans="1:30">
      <c r="A1445" t="s">
        <v>251</v>
      </c>
      <c r="B1445" t="s">
        <v>65</v>
      </c>
      <c r="C1445" t="s">
        <v>447</v>
      </c>
      <c r="D1445" t="s">
        <v>967</v>
      </c>
      <c r="E1445" t="s">
        <v>968</v>
      </c>
      <c r="G1445">
        <f t="shared" si="22"/>
        <v>1649.192544</v>
      </c>
      <c r="H1445">
        <v>502.68</v>
      </c>
      <c r="I1445">
        <v>0.46</v>
      </c>
      <c r="J1445">
        <v>0.43</v>
      </c>
      <c r="K1445">
        <v>0.2</v>
      </c>
      <c r="L1445">
        <v>0.4</v>
      </c>
      <c r="M1445">
        <v>0.26</v>
      </c>
      <c r="N1445">
        <v>0.114</v>
      </c>
      <c r="O1445">
        <v>0.05</v>
      </c>
      <c r="P1445">
        <v>2820</v>
      </c>
      <c r="Q1445">
        <v>2500</v>
      </c>
      <c r="U1445">
        <v>0.16800000000000001</v>
      </c>
      <c r="V1445">
        <v>0.377</v>
      </c>
      <c r="AA1445" t="s">
        <v>858</v>
      </c>
    </row>
    <row r="1446" spans="1:30">
      <c r="A1446" t="s">
        <v>251</v>
      </c>
      <c r="B1446" t="s">
        <v>65</v>
      </c>
      <c r="C1446" t="s">
        <v>447</v>
      </c>
      <c r="D1446" t="s">
        <v>1160</v>
      </c>
      <c r="E1446" t="s">
        <v>1161</v>
      </c>
      <c r="G1446">
        <f t="shared" si="22"/>
        <v>1650.6689040000001</v>
      </c>
      <c r="H1446">
        <v>503.13</v>
      </c>
      <c r="I1446">
        <v>0.21</v>
      </c>
      <c r="AA1446" t="s">
        <v>276</v>
      </c>
    </row>
    <row r="1447" spans="1:30">
      <c r="A1447" t="s">
        <v>251</v>
      </c>
      <c r="B1447" t="s">
        <v>65</v>
      </c>
      <c r="C1447" t="s">
        <v>447</v>
      </c>
      <c r="D1447" t="s">
        <v>967</v>
      </c>
      <c r="E1447" t="s">
        <v>968</v>
      </c>
      <c r="G1447">
        <f t="shared" si="22"/>
        <v>1651.3906800000002</v>
      </c>
      <c r="H1447">
        <v>503.35</v>
      </c>
      <c r="I1447">
        <v>0.57999999999999996</v>
      </c>
      <c r="J1447">
        <v>0.46</v>
      </c>
      <c r="K1447">
        <v>0.27</v>
      </c>
      <c r="L1447">
        <v>0.43</v>
      </c>
      <c r="N1447">
        <v>0.107</v>
      </c>
      <c r="O1447">
        <v>0.06</v>
      </c>
      <c r="P1447">
        <v>2790</v>
      </c>
      <c r="Q1447">
        <v>2490</v>
      </c>
      <c r="AA1447" t="s">
        <v>876</v>
      </c>
    </row>
    <row r="1448" spans="1:30">
      <c r="A1448" t="s">
        <v>251</v>
      </c>
      <c r="B1448" t="s">
        <v>65</v>
      </c>
      <c r="C1448" t="s">
        <v>447</v>
      </c>
      <c r="D1448" t="s">
        <v>1160</v>
      </c>
      <c r="E1448" t="s">
        <v>1161</v>
      </c>
      <c r="G1448">
        <f t="shared" si="22"/>
        <v>1653.2935440000001</v>
      </c>
      <c r="H1448">
        <v>503.93</v>
      </c>
      <c r="I1448">
        <v>0.55000000000000004</v>
      </c>
      <c r="AA1448" t="s">
        <v>276</v>
      </c>
    </row>
    <row r="1449" spans="1:30">
      <c r="A1449" t="s">
        <v>251</v>
      </c>
      <c r="B1449" t="s">
        <v>65</v>
      </c>
      <c r="C1449" t="s">
        <v>447</v>
      </c>
      <c r="D1449" t="s">
        <v>967</v>
      </c>
      <c r="E1449" t="s">
        <v>968</v>
      </c>
      <c r="G1449">
        <f t="shared" si="22"/>
        <v>1655.0651760000001</v>
      </c>
      <c r="H1449">
        <v>504.47</v>
      </c>
      <c r="I1449">
        <v>0.09</v>
      </c>
      <c r="J1449">
        <v>1.4</v>
      </c>
      <c r="K1449">
        <v>0.13</v>
      </c>
      <c r="L1449">
        <v>0.77</v>
      </c>
      <c r="M1449">
        <v>0.05</v>
      </c>
      <c r="N1449">
        <v>0.14099999999999999</v>
      </c>
      <c r="O1449">
        <v>0.01</v>
      </c>
      <c r="P1449">
        <v>2780</v>
      </c>
      <c r="Q1449">
        <v>2390</v>
      </c>
      <c r="AA1449" t="s">
        <v>1320</v>
      </c>
    </row>
    <row r="1450" spans="1:30">
      <c r="A1450" t="s">
        <v>251</v>
      </c>
      <c r="B1450" t="s">
        <v>65</v>
      </c>
      <c r="C1450" t="s">
        <v>447</v>
      </c>
      <c r="D1450" t="s">
        <v>1160</v>
      </c>
      <c r="E1450" t="s">
        <v>1161</v>
      </c>
      <c r="G1450">
        <f t="shared" si="22"/>
        <v>1655.3932560000001</v>
      </c>
      <c r="H1450">
        <v>504.57</v>
      </c>
      <c r="I1450">
        <v>0.37</v>
      </c>
      <c r="AA1450" t="s">
        <v>276</v>
      </c>
    </row>
    <row r="1451" spans="1:30">
      <c r="A1451" s="13" t="s">
        <v>251</v>
      </c>
      <c r="B1451" s="13" t="s">
        <v>65</v>
      </c>
      <c r="C1451" t="s">
        <v>447</v>
      </c>
      <c r="D1451" t="s">
        <v>967</v>
      </c>
      <c r="E1451" t="s">
        <v>968</v>
      </c>
      <c r="G1451">
        <f t="shared" si="22"/>
        <v>1656.5743440000001</v>
      </c>
      <c r="H1451">
        <v>504.93</v>
      </c>
      <c r="I1451">
        <v>0.43</v>
      </c>
      <c r="J1451">
        <v>4.5</v>
      </c>
      <c r="K1451">
        <v>1.94</v>
      </c>
      <c r="L1451">
        <v>4.5</v>
      </c>
      <c r="M1451">
        <v>0.5</v>
      </c>
      <c r="N1451">
        <v>0.17599999999999999</v>
      </c>
      <c r="O1451">
        <v>0.08</v>
      </c>
      <c r="P1451">
        <v>2800</v>
      </c>
      <c r="Q1451">
        <v>2310</v>
      </c>
      <c r="AA1451" t="s">
        <v>876</v>
      </c>
    </row>
    <row r="1452" spans="1:30">
      <c r="A1452" t="s">
        <v>251</v>
      </c>
      <c r="B1452" t="s">
        <v>65</v>
      </c>
      <c r="C1452" t="s">
        <v>447</v>
      </c>
      <c r="D1452" t="s">
        <v>967</v>
      </c>
      <c r="E1452" t="s">
        <v>968</v>
      </c>
      <c r="G1452">
        <f t="shared" si="22"/>
        <v>1657.9850880000001</v>
      </c>
      <c r="H1452">
        <v>505.36</v>
      </c>
      <c r="I1452">
        <v>0.7</v>
      </c>
      <c r="J1452">
        <v>0.16</v>
      </c>
      <c r="K1452">
        <v>0.11</v>
      </c>
      <c r="L1452">
        <v>0.16</v>
      </c>
      <c r="N1452">
        <v>5.3999999999999999E-2</v>
      </c>
      <c r="O1452">
        <v>0.04</v>
      </c>
      <c r="P1452">
        <v>2830</v>
      </c>
      <c r="Q1452">
        <v>2680</v>
      </c>
      <c r="AA1452" t="s">
        <v>870</v>
      </c>
    </row>
    <row r="1453" spans="1:30" s="309" customFormat="1">
      <c r="A1453" s="57" t="s">
        <v>251</v>
      </c>
      <c r="B1453" s="57" t="s">
        <v>65</v>
      </c>
      <c r="C1453" s="309" t="s">
        <v>447</v>
      </c>
      <c r="D1453" s="309" t="s">
        <v>967</v>
      </c>
      <c r="E1453" s="309" t="s">
        <v>968</v>
      </c>
      <c r="G1453" s="309">
        <f t="shared" si="22"/>
        <v>1660.2816480000001</v>
      </c>
      <c r="H1453" s="309">
        <v>506.06</v>
      </c>
      <c r="I1453" s="309">
        <v>0.37</v>
      </c>
      <c r="J1453" s="309">
        <v>0.33</v>
      </c>
      <c r="K1453" s="309">
        <v>0.12</v>
      </c>
      <c r="L1453" s="309">
        <v>0.27</v>
      </c>
      <c r="N1453" s="309">
        <v>8.6999999999999994E-2</v>
      </c>
      <c r="O1453" s="309">
        <v>0.03</v>
      </c>
      <c r="P1453" s="309">
        <v>2830</v>
      </c>
      <c r="Q1453" s="309">
        <v>2580</v>
      </c>
      <c r="V1453" s="309">
        <v>0.51700000000000002</v>
      </c>
      <c r="AA1453" s="309" t="s">
        <v>877</v>
      </c>
      <c r="AB1453" s="309" t="s">
        <v>878</v>
      </c>
      <c r="AC1453" s="330" t="s">
        <v>879</v>
      </c>
      <c r="AD1453" s="309" t="str">
        <f>AD1440</f>
        <v>(Were'nt supposed to sample (no autorisation) for unknown reason but finally sampled it)… We don't know if it's the good I-57, to take into account for possible error…</v>
      </c>
    </row>
    <row r="1454" spans="1:30">
      <c r="A1454" t="s">
        <v>251</v>
      </c>
      <c r="B1454" t="s">
        <v>65</v>
      </c>
      <c r="C1454" t="s">
        <v>447</v>
      </c>
      <c r="D1454" t="s">
        <v>967</v>
      </c>
      <c r="E1454" t="s">
        <v>968</v>
      </c>
      <c r="G1454">
        <f t="shared" si="22"/>
        <v>1661.4955440000001</v>
      </c>
      <c r="H1454">
        <v>506.43</v>
      </c>
      <c r="I1454">
        <v>0.64</v>
      </c>
      <c r="J1454">
        <v>0.01</v>
      </c>
      <c r="K1454">
        <v>0.01</v>
      </c>
      <c r="N1454">
        <v>0.01</v>
      </c>
      <c r="O1454">
        <v>0.01</v>
      </c>
      <c r="P1454">
        <v>2780</v>
      </c>
      <c r="Q1454">
        <v>2750</v>
      </c>
      <c r="AA1454" t="s">
        <v>857</v>
      </c>
    </row>
    <row r="1455" spans="1:30">
      <c r="A1455" t="s">
        <v>251</v>
      </c>
      <c r="B1455" t="s">
        <v>65</v>
      </c>
      <c r="C1455" t="s">
        <v>447</v>
      </c>
      <c r="D1455" t="s">
        <v>967</v>
      </c>
      <c r="E1455" t="s">
        <v>968</v>
      </c>
      <c r="G1455">
        <f t="shared" si="22"/>
        <v>1663.5952560000001</v>
      </c>
      <c r="H1455">
        <v>507.07</v>
      </c>
      <c r="I1455">
        <v>0.3</v>
      </c>
      <c r="J1455">
        <v>2.8</v>
      </c>
      <c r="K1455">
        <v>0.84</v>
      </c>
      <c r="L1455">
        <v>2.5</v>
      </c>
      <c r="M1455">
        <v>0.53</v>
      </c>
      <c r="N1455">
        <v>0.104</v>
      </c>
      <c r="O1455">
        <v>0.03</v>
      </c>
      <c r="P1455">
        <v>2860</v>
      </c>
      <c r="Q1455">
        <v>2560</v>
      </c>
      <c r="AA1455" t="s">
        <v>857</v>
      </c>
    </row>
    <row r="1456" spans="1:30">
      <c r="A1456" t="s">
        <v>251</v>
      </c>
      <c r="B1456" t="s">
        <v>65</v>
      </c>
      <c r="C1456" t="s">
        <v>447</v>
      </c>
      <c r="D1456" t="s">
        <v>1160</v>
      </c>
      <c r="E1456" t="s">
        <v>1161</v>
      </c>
      <c r="G1456">
        <f t="shared" si="22"/>
        <v>1664.5794960000001</v>
      </c>
      <c r="H1456">
        <v>507.37</v>
      </c>
      <c r="I1456">
        <v>2.1</v>
      </c>
      <c r="AA1456" t="s">
        <v>276</v>
      </c>
    </row>
    <row r="1457" spans="1:27">
      <c r="A1457" t="s">
        <v>251</v>
      </c>
      <c r="B1457" t="s">
        <v>68</v>
      </c>
      <c r="C1457" t="s">
        <v>447</v>
      </c>
      <c r="D1457" t="s">
        <v>1160</v>
      </c>
      <c r="E1457" t="s">
        <v>1161</v>
      </c>
      <c r="G1457">
        <f t="shared" si="22"/>
        <v>1671.4691760000001</v>
      </c>
      <c r="H1457">
        <v>509.47</v>
      </c>
      <c r="I1457">
        <v>0.3</v>
      </c>
      <c r="AA1457" t="s">
        <v>1021</v>
      </c>
    </row>
    <row r="1458" spans="1:27">
      <c r="A1458" t="s">
        <v>260</v>
      </c>
      <c r="B1458" t="s">
        <v>53</v>
      </c>
      <c r="C1458" t="s">
        <v>335</v>
      </c>
      <c r="D1458" t="s">
        <v>1160</v>
      </c>
      <c r="E1458" t="s">
        <v>1161</v>
      </c>
      <c r="G1458">
        <f t="shared" si="22"/>
        <v>8.9893920000000005</v>
      </c>
      <c r="H1458">
        <v>2.74</v>
      </c>
      <c r="I1458">
        <v>0.73</v>
      </c>
      <c r="AA1458" t="s">
        <v>800</v>
      </c>
    </row>
    <row r="1459" spans="1:27">
      <c r="A1459" t="s">
        <v>260</v>
      </c>
      <c r="B1459" t="s">
        <v>53</v>
      </c>
      <c r="C1459" t="s">
        <v>335</v>
      </c>
      <c r="D1459" t="s">
        <v>1321</v>
      </c>
      <c r="E1459" t="s">
        <v>1322</v>
      </c>
      <c r="G1459">
        <f t="shared" si="22"/>
        <v>11.384376000000001</v>
      </c>
      <c r="H1459">
        <v>3.47</v>
      </c>
      <c r="I1459">
        <v>0.18</v>
      </c>
      <c r="N1459">
        <v>2.9000000000000001E-2</v>
      </c>
      <c r="O1459">
        <v>0.01</v>
      </c>
      <c r="AA1459" t="s">
        <v>1323</v>
      </c>
    </row>
    <row r="1460" spans="1:27">
      <c r="A1460" t="s">
        <v>260</v>
      </c>
      <c r="B1460" t="s">
        <v>53</v>
      </c>
      <c r="C1460" t="s">
        <v>335</v>
      </c>
      <c r="D1460" t="s">
        <v>1160</v>
      </c>
      <c r="E1460" t="s">
        <v>1161</v>
      </c>
      <c r="G1460">
        <f t="shared" si="22"/>
        <v>12.007728</v>
      </c>
      <c r="H1460">
        <v>3.66</v>
      </c>
      <c r="I1460">
        <v>2.1</v>
      </c>
      <c r="AA1460" t="s">
        <v>800</v>
      </c>
    </row>
    <row r="1461" spans="1:27">
      <c r="A1461" t="s">
        <v>260</v>
      </c>
      <c r="B1461" t="s">
        <v>53</v>
      </c>
      <c r="C1461" t="s">
        <v>335</v>
      </c>
      <c r="D1461" t="s">
        <v>967</v>
      </c>
      <c r="E1461" t="s">
        <v>968</v>
      </c>
      <c r="G1461">
        <f t="shared" si="22"/>
        <v>18.897407999999999</v>
      </c>
      <c r="H1461">
        <v>5.76</v>
      </c>
      <c r="I1461">
        <v>0.21</v>
      </c>
      <c r="J1461">
        <v>287</v>
      </c>
      <c r="K1461">
        <v>60.27</v>
      </c>
      <c r="L1461">
        <v>122</v>
      </c>
      <c r="M1461">
        <v>34</v>
      </c>
      <c r="N1461">
        <v>6.3E-2</v>
      </c>
      <c r="O1461">
        <v>0.01</v>
      </c>
      <c r="P1461">
        <v>2860</v>
      </c>
      <c r="Q1461">
        <v>2680</v>
      </c>
      <c r="U1461">
        <v>0.33300000000000002</v>
      </c>
      <c r="V1461">
        <v>0.33300000000000002</v>
      </c>
      <c r="AA1461" t="s">
        <v>1324</v>
      </c>
    </row>
    <row r="1462" spans="1:27">
      <c r="A1462" s="13" t="s">
        <v>260</v>
      </c>
      <c r="B1462" s="13" t="s">
        <v>53</v>
      </c>
      <c r="C1462" t="s">
        <v>335</v>
      </c>
      <c r="D1462" t="s">
        <v>967</v>
      </c>
      <c r="E1462" t="s">
        <v>968</v>
      </c>
      <c r="G1462">
        <f t="shared" si="22"/>
        <v>19.586376000000001</v>
      </c>
      <c r="H1462">
        <v>5.97</v>
      </c>
      <c r="I1462">
        <v>0.3</v>
      </c>
      <c r="J1462">
        <v>0.3</v>
      </c>
      <c r="K1462">
        <v>0.09</v>
      </c>
      <c r="L1462">
        <v>0.27</v>
      </c>
      <c r="N1462">
        <v>1.7000000000000001E-2</v>
      </c>
      <c r="O1462">
        <v>0.01</v>
      </c>
      <c r="P1462">
        <v>2790</v>
      </c>
      <c r="Q1462">
        <v>2750</v>
      </c>
      <c r="U1462">
        <v>0.16700000000000001</v>
      </c>
      <c r="V1462">
        <v>0.55500000000000005</v>
      </c>
      <c r="AA1462" t="s">
        <v>707</v>
      </c>
    </row>
    <row r="1463" spans="1:27">
      <c r="A1463" t="s">
        <v>260</v>
      </c>
      <c r="B1463" t="s">
        <v>53</v>
      </c>
      <c r="C1463" t="s">
        <v>335</v>
      </c>
      <c r="D1463" t="s">
        <v>1160</v>
      </c>
      <c r="E1463" t="s">
        <v>1161</v>
      </c>
      <c r="G1463">
        <f t="shared" si="22"/>
        <v>20.603424</v>
      </c>
      <c r="H1463">
        <v>6.28</v>
      </c>
      <c r="I1463">
        <v>0.37</v>
      </c>
      <c r="AA1463" t="s">
        <v>800</v>
      </c>
    </row>
    <row r="1464" spans="1:27">
      <c r="A1464" t="s">
        <v>260</v>
      </c>
      <c r="B1464" t="s">
        <v>53</v>
      </c>
      <c r="C1464" t="s">
        <v>335</v>
      </c>
      <c r="D1464" t="s">
        <v>1321</v>
      </c>
      <c r="E1464" t="s">
        <v>1322</v>
      </c>
      <c r="G1464">
        <f t="shared" si="22"/>
        <v>21.784511999999999</v>
      </c>
      <c r="H1464">
        <v>6.64</v>
      </c>
      <c r="I1464">
        <v>0.24</v>
      </c>
      <c r="N1464">
        <v>4.2999999999999997E-2</v>
      </c>
      <c r="O1464">
        <v>0.01</v>
      </c>
      <c r="U1464">
        <v>0.16900000000000001</v>
      </c>
      <c r="V1464">
        <v>0.49199999999999999</v>
      </c>
      <c r="AA1464" t="s">
        <v>857</v>
      </c>
    </row>
    <row r="1465" spans="1:27">
      <c r="A1465" t="s">
        <v>260</v>
      </c>
      <c r="B1465" t="s">
        <v>53</v>
      </c>
      <c r="C1465" t="s">
        <v>335</v>
      </c>
      <c r="D1465" t="s">
        <v>1321</v>
      </c>
      <c r="E1465" t="s">
        <v>1322</v>
      </c>
      <c r="G1465">
        <f t="shared" si="22"/>
        <v>22.604711999999999</v>
      </c>
      <c r="H1465">
        <v>6.89</v>
      </c>
      <c r="I1465">
        <v>0.3</v>
      </c>
      <c r="N1465">
        <v>4.3999999999999997E-2</v>
      </c>
      <c r="O1465">
        <v>0.01</v>
      </c>
      <c r="U1465">
        <v>0.24</v>
      </c>
      <c r="V1465">
        <v>0.45700000000000002</v>
      </c>
      <c r="AA1465" t="s">
        <v>857</v>
      </c>
    </row>
    <row r="1466" spans="1:27">
      <c r="A1466" t="s">
        <v>260</v>
      </c>
      <c r="B1466" t="s">
        <v>53</v>
      </c>
      <c r="C1466" t="s">
        <v>335</v>
      </c>
      <c r="D1466" t="s">
        <v>1321</v>
      </c>
      <c r="E1466" t="s">
        <v>1322</v>
      </c>
      <c r="G1466">
        <f t="shared" si="22"/>
        <v>23.588952000000003</v>
      </c>
      <c r="H1466">
        <v>7.19</v>
      </c>
      <c r="I1466">
        <v>0.34</v>
      </c>
      <c r="J1466">
        <v>0.6</v>
      </c>
      <c r="K1466">
        <v>0.2</v>
      </c>
      <c r="L1466">
        <v>0.6</v>
      </c>
      <c r="M1466">
        <v>0.3</v>
      </c>
      <c r="N1466">
        <v>7.3999999999999996E-2</v>
      </c>
      <c r="O1466">
        <v>0.03</v>
      </c>
      <c r="U1466">
        <v>0.31900000000000001</v>
      </c>
      <c r="V1466">
        <v>0.36199999999999999</v>
      </c>
      <c r="AA1466" t="s">
        <v>857</v>
      </c>
    </row>
    <row r="1467" spans="1:27">
      <c r="A1467" t="s">
        <v>260</v>
      </c>
      <c r="B1467" t="s">
        <v>53</v>
      </c>
      <c r="C1467" t="s">
        <v>335</v>
      </c>
      <c r="D1467" t="s">
        <v>1160</v>
      </c>
      <c r="E1467" t="s">
        <v>1161</v>
      </c>
      <c r="G1467">
        <f t="shared" si="22"/>
        <v>24.704424000000003</v>
      </c>
      <c r="H1467">
        <v>7.53</v>
      </c>
      <c r="I1467">
        <v>10.49</v>
      </c>
      <c r="AA1467" t="s">
        <v>800</v>
      </c>
    </row>
    <row r="1468" spans="1:27">
      <c r="A1468" t="s">
        <v>260</v>
      </c>
      <c r="B1468" t="s">
        <v>53</v>
      </c>
      <c r="C1468" t="s">
        <v>335</v>
      </c>
      <c r="D1468" t="s">
        <v>1321</v>
      </c>
      <c r="E1468" t="s">
        <v>1322</v>
      </c>
      <c r="G1468">
        <f t="shared" si="22"/>
        <v>59.087208000000011</v>
      </c>
      <c r="H1468">
        <v>18.010000000000002</v>
      </c>
      <c r="I1468">
        <v>0.43</v>
      </c>
      <c r="N1468">
        <v>1.6E-2</v>
      </c>
      <c r="O1468">
        <v>0.01</v>
      </c>
      <c r="U1468">
        <v>0.46</v>
      </c>
      <c r="V1468">
        <v>0.29199999999999998</v>
      </c>
      <c r="AA1468" t="s">
        <v>857</v>
      </c>
    </row>
    <row r="1469" spans="1:27">
      <c r="A1469" t="s">
        <v>260</v>
      </c>
      <c r="B1469" t="s">
        <v>53</v>
      </c>
      <c r="C1469" t="s">
        <v>335</v>
      </c>
      <c r="D1469" t="s">
        <v>1321</v>
      </c>
      <c r="E1469" t="s">
        <v>1322</v>
      </c>
      <c r="G1469">
        <f t="shared" si="22"/>
        <v>60.497952000000005</v>
      </c>
      <c r="H1469">
        <v>18.440000000000001</v>
      </c>
      <c r="I1469">
        <v>0.34</v>
      </c>
      <c r="N1469">
        <v>2.3E-2</v>
      </c>
      <c r="O1469">
        <v>0.01</v>
      </c>
      <c r="U1469">
        <v>0.31</v>
      </c>
      <c r="V1469">
        <v>0.35599999999999998</v>
      </c>
      <c r="AA1469" t="s">
        <v>1323</v>
      </c>
    </row>
    <row r="1470" spans="1:27">
      <c r="A1470" t="s">
        <v>260</v>
      </c>
      <c r="B1470" t="s">
        <v>53</v>
      </c>
      <c r="C1470" t="s">
        <v>335</v>
      </c>
      <c r="D1470" t="s">
        <v>1321</v>
      </c>
      <c r="E1470" t="s">
        <v>1322</v>
      </c>
      <c r="G1470">
        <f t="shared" si="22"/>
        <v>61.613424000000009</v>
      </c>
      <c r="H1470">
        <v>18.78</v>
      </c>
      <c r="I1470">
        <v>0.37</v>
      </c>
      <c r="N1470">
        <v>4.5999999999999999E-2</v>
      </c>
      <c r="O1470">
        <v>0.02</v>
      </c>
      <c r="U1470">
        <v>0.502</v>
      </c>
      <c r="V1470">
        <v>0.26600000000000001</v>
      </c>
      <c r="AA1470" t="s">
        <v>1323</v>
      </c>
    </row>
    <row r="1471" spans="1:27">
      <c r="A1471" t="s">
        <v>260</v>
      </c>
      <c r="B1471" t="s">
        <v>53</v>
      </c>
      <c r="C1471" t="s">
        <v>335</v>
      </c>
      <c r="D1471" t="s">
        <v>967</v>
      </c>
      <c r="E1471" t="s">
        <v>968</v>
      </c>
      <c r="G1471">
        <f t="shared" si="22"/>
        <v>62.794512000000005</v>
      </c>
      <c r="H1471">
        <v>19.14</v>
      </c>
      <c r="I1471">
        <v>0.37</v>
      </c>
      <c r="J1471">
        <v>1</v>
      </c>
      <c r="K1471">
        <v>0.37</v>
      </c>
      <c r="N1471">
        <v>3.5000000000000003E-2</v>
      </c>
      <c r="O1471">
        <v>0.01</v>
      </c>
      <c r="P1471">
        <v>2790</v>
      </c>
      <c r="Q1471">
        <v>2690</v>
      </c>
      <c r="U1471">
        <v>0.51300000000000001</v>
      </c>
      <c r="V1471">
        <v>0.33300000000000002</v>
      </c>
      <c r="AA1471" t="s">
        <v>1325</v>
      </c>
    </row>
    <row r="1472" spans="1:27">
      <c r="A1472" t="s">
        <v>260</v>
      </c>
      <c r="B1472" t="s">
        <v>53</v>
      </c>
      <c r="C1472" t="s">
        <v>335</v>
      </c>
      <c r="D1472" t="s">
        <v>967</v>
      </c>
      <c r="E1472" t="s">
        <v>968</v>
      </c>
      <c r="G1472">
        <f t="shared" si="22"/>
        <v>64.008408000000003</v>
      </c>
      <c r="H1472">
        <v>19.510000000000002</v>
      </c>
      <c r="I1472">
        <v>0.3</v>
      </c>
      <c r="J1472">
        <v>57</v>
      </c>
      <c r="K1472">
        <v>17.100000000000001</v>
      </c>
      <c r="L1472">
        <v>33</v>
      </c>
      <c r="M1472">
        <v>23</v>
      </c>
      <c r="N1472">
        <v>6.7000000000000004E-2</v>
      </c>
      <c r="O1472">
        <v>0.02</v>
      </c>
      <c r="P1472">
        <v>2830</v>
      </c>
      <c r="Q1472">
        <v>2640</v>
      </c>
      <c r="U1472">
        <v>0.57299999999999995</v>
      </c>
      <c r="V1472">
        <v>0.215</v>
      </c>
      <c r="AA1472" t="s">
        <v>1326</v>
      </c>
    </row>
    <row r="1473" spans="1:27">
      <c r="A1473" t="s">
        <v>260</v>
      </c>
      <c r="B1473" t="s">
        <v>53</v>
      </c>
      <c r="C1473" t="s">
        <v>335</v>
      </c>
      <c r="D1473" t="s">
        <v>967</v>
      </c>
      <c r="E1473" t="s">
        <v>968</v>
      </c>
      <c r="G1473">
        <f t="shared" si="22"/>
        <v>64.992648000000003</v>
      </c>
      <c r="H1473">
        <v>19.809999999999999</v>
      </c>
      <c r="I1473">
        <v>0.37</v>
      </c>
      <c r="L1473">
        <v>955</v>
      </c>
      <c r="M1473">
        <v>370</v>
      </c>
      <c r="N1473">
        <v>0.17100000000000001</v>
      </c>
      <c r="O1473">
        <v>0.06</v>
      </c>
      <c r="P1473">
        <v>2850</v>
      </c>
      <c r="Q1473">
        <v>2360</v>
      </c>
      <c r="U1473">
        <v>0.45500000000000002</v>
      </c>
      <c r="V1473">
        <v>0.35799999999999998</v>
      </c>
      <c r="AA1473" t="s">
        <v>1326</v>
      </c>
    </row>
    <row r="1474" spans="1:27">
      <c r="A1474" t="s">
        <v>260</v>
      </c>
      <c r="B1474" t="s">
        <v>53</v>
      </c>
      <c r="C1474" t="s">
        <v>335</v>
      </c>
      <c r="D1474" t="s">
        <v>967</v>
      </c>
      <c r="E1474" t="s">
        <v>968</v>
      </c>
      <c r="G1474">
        <f t="shared" si="22"/>
        <v>66.206544000000008</v>
      </c>
      <c r="H1474">
        <v>20.18</v>
      </c>
      <c r="I1474">
        <v>0.37</v>
      </c>
      <c r="L1474">
        <v>188</v>
      </c>
      <c r="M1474">
        <v>0.31</v>
      </c>
      <c r="N1474">
        <v>6.8000000000000005E-2</v>
      </c>
      <c r="O1474">
        <v>0.03</v>
      </c>
      <c r="P1474">
        <v>2780</v>
      </c>
      <c r="Q1474">
        <v>2590</v>
      </c>
      <c r="U1474">
        <v>0.49399999999999999</v>
      </c>
      <c r="V1474">
        <v>0.29899999999999999</v>
      </c>
      <c r="AA1474" t="s">
        <v>1327</v>
      </c>
    </row>
    <row r="1475" spans="1:27">
      <c r="A1475" t="s">
        <v>260</v>
      </c>
      <c r="B1475" t="s">
        <v>53</v>
      </c>
      <c r="C1475" t="s">
        <v>335</v>
      </c>
      <c r="D1475" t="s">
        <v>967</v>
      </c>
      <c r="E1475" t="s">
        <v>968</v>
      </c>
      <c r="G1475">
        <f t="shared" ref="G1475:G1538" si="23">H1475*3.2808</f>
        <v>67.387631999999996</v>
      </c>
      <c r="H1475">
        <v>20.54</v>
      </c>
      <c r="I1475">
        <v>0.3</v>
      </c>
      <c r="J1475">
        <v>33</v>
      </c>
      <c r="K1475">
        <v>9.9</v>
      </c>
      <c r="L1475">
        <v>19</v>
      </c>
      <c r="M1475">
        <v>1.8</v>
      </c>
      <c r="N1475">
        <v>8.3000000000000004E-2</v>
      </c>
      <c r="O1475">
        <v>0.02</v>
      </c>
      <c r="P1475">
        <v>2830</v>
      </c>
      <c r="Q1475">
        <v>2590</v>
      </c>
      <c r="U1475">
        <v>0.72199999999999998</v>
      </c>
      <c r="V1475">
        <v>0.13600000000000001</v>
      </c>
      <c r="AA1475" t="s">
        <v>1326</v>
      </c>
    </row>
    <row r="1476" spans="1:27">
      <c r="A1476" t="s">
        <v>260</v>
      </c>
      <c r="B1476" t="s">
        <v>53</v>
      </c>
      <c r="C1476" t="s">
        <v>335</v>
      </c>
      <c r="D1476" t="s">
        <v>1321</v>
      </c>
      <c r="E1476" t="s">
        <v>1322</v>
      </c>
      <c r="G1476">
        <f t="shared" si="23"/>
        <v>68.404680000000013</v>
      </c>
      <c r="H1476">
        <v>20.85</v>
      </c>
      <c r="I1476">
        <v>0.3</v>
      </c>
      <c r="N1476">
        <v>3.2000000000000001E-2</v>
      </c>
      <c r="O1476">
        <v>0.01</v>
      </c>
      <c r="U1476">
        <v>0.56000000000000005</v>
      </c>
      <c r="V1476">
        <v>0.22</v>
      </c>
      <c r="AA1476" t="s">
        <v>1326</v>
      </c>
    </row>
    <row r="1477" spans="1:27">
      <c r="A1477" t="s">
        <v>260</v>
      </c>
      <c r="B1477" t="s">
        <v>53</v>
      </c>
      <c r="C1477" t="s">
        <v>335</v>
      </c>
      <c r="D1477" t="s">
        <v>1321</v>
      </c>
      <c r="E1477" t="s">
        <v>1322</v>
      </c>
      <c r="G1477">
        <f t="shared" si="23"/>
        <v>69.388919999999999</v>
      </c>
      <c r="H1477">
        <v>21.15</v>
      </c>
      <c r="I1477">
        <v>0.3</v>
      </c>
      <c r="J1477">
        <v>0.4</v>
      </c>
      <c r="K1477">
        <v>0.12</v>
      </c>
      <c r="L1477">
        <v>0.3</v>
      </c>
      <c r="M1477">
        <v>0.1</v>
      </c>
      <c r="N1477">
        <v>5.3999999999999999E-2</v>
      </c>
      <c r="O1477">
        <v>0.02</v>
      </c>
      <c r="U1477">
        <v>0.60499999999999998</v>
      </c>
      <c r="V1477">
        <v>0.19</v>
      </c>
      <c r="AA1477" t="s">
        <v>1326</v>
      </c>
    </row>
    <row r="1478" spans="1:27">
      <c r="A1478" t="s">
        <v>260</v>
      </c>
      <c r="B1478" t="s">
        <v>53</v>
      </c>
      <c r="C1478" t="s">
        <v>335</v>
      </c>
      <c r="D1478" t="s">
        <v>967</v>
      </c>
      <c r="E1478" t="s">
        <v>968</v>
      </c>
      <c r="G1478">
        <f t="shared" si="23"/>
        <v>70.405968000000001</v>
      </c>
      <c r="H1478">
        <v>21.46</v>
      </c>
      <c r="I1478">
        <v>0.3</v>
      </c>
      <c r="L1478">
        <v>1.3</v>
      </c>
      <c r="M1478">
        <v>0.43</v>
      </c>
      <c r="N1478">
        <v>2.9000000000000001E-2</v>
      </c>
      <c r="O1478">
        <v>0.01</v>
      </c>
      <c r="P1478">
        <v>2780</v>
      </c>
      <c r="Q1478">
        <v>2700</v>
      </c>
      <c r="U1478">
        <v>0.55000000000000004</v>
      </c>
      <c r="V1478">
        <v>0.22500000000000001</v>
      </c>
      <c r="AA1478" t="s">
        <v>1328</v>
      </c>
    </row>
    <row r="1479" spans="1:27">
      <c r="A1479" t="s">
        <v>260</v>
      </c>
      <c r="B1479" t="s">
        <v>53</v>
      </c>
      <c r="C1479" t="s">
        <v>335</v>
      </c>
      <c r="D1479" t="s">
        <v>1160</v>
      </c>
      <c r="E1479" t="s">
        <v>1161</v>
      </c>
      <c r="G1479">
        <f t="shared" si="23"/>
        <v>71.390208000000015</v>
      </c>
      <c r="H1479">
        <v>21.76</v>
      </c>
      <c r="I1479">
        <v>0.21</v>
      </c>
      <c r="AA1479" t="s">
        <v>800</v>
      </c>
    </row>
    <row r="1480" spans="1:27">
      <c r="A1480" t="s">
        <v>260</v>
      </c>
      <c r="B1480" t="s">
        <v>53</v>
      </c>
      <c r="C1480" t="s">
        <v>335</v>
      </c>
      <c r="D1480" t="s">
        <v>967</v>
      </c>
      <c r="E1480" t="s">
        <v>968</v>
      </c>
      <c r="G1480">
        <f t="shared" si="23"/>
        <v>72.111984000000007</v>
      </c>
      <c r="H1480">
        <v>21.98</v>
      </c>
      <c r="I1480">
        <v>0.34</v>
      </c>
      <c r="J1480">
        <v>37</v>
      </c>
      <c r="K1480">
        <v>12.58</v>
      </c>
      <c r="L1480">
        <v>10</v>
      </c>
      <c r="N1480">
        <v>0.21199999999999999</v>
      </c>
      <c r="O1480">
        <v>7.0000000000000007E-2</v>
      </c>
      <c r="P1480">
        <v>2870</v>
      </c>
      <c r="Q1480">
        <v>2230</v>
      </c>
      <c r="U1480">
        <v>0.36399999999999999</v>
      </c>
      <c r="V1480">
        <v>6.8000000000000005E-2</v>
      </c>
      <c r="AA1480" t="s">
        <v>1329</v>
      </c>
    </row>
    <row r="1481" spans="1:27">
      <c r="A1481" t="s">
        <v>260</v>
      </c>
      <c r="B1481" t="s">
        <v>53</v>
      </c>
      <c r="C1481" t="s">
        <v>335</v>
      </c>
      <c r="D1481" t="s">
        <v>967</v>
      </c>
      <c r="E1481" t="s">
        <v>968</v>
      </c>
      <c r="G1481">
        <f t="shared" si="23"/>
        <v>73.194648000000001</v>
      </c>
      <c r="H1481">
        <v>22.31</v>
      </c>
      <c r="I1481">
        <v>0.3</v>
      </c>
      <c r="J1481">
        <v>6500</v>
      </c>
      <c r="K1481">
        <v>1950</v>
      </c>
      <c r="L1481">
        <v>0.36</v>
      </c>
      <c r="M1481">
        <v>343</v>
      </c>
      <c r="N1481">
        <v>8.2000000000000003E-2</v>
      </c>
      <c r="O1481">
        <v>0.02</v>
      </c>
      <c r="P1481">
        <v>2830</v>
      </c>
      <c r="Q1481">
        <v>2600</v>
      </c>
      <c r="U1481">
        <v>0.27</v>
      </c>
      <c r="V1481">
        <v>2.7E-2</v>
      </c>
      <c r="AA1481" t="s">
        <v>1330</v>
      </c>
    </row>
    <row r="1482" spans="1:27">
      <c r="A1482" t="s">
        <v>260</v>
      </c>
      <c r="B1482" t="s">
        <v>53</v>
      </c>
      <c r="C1482" t="s">
        <v>335</v>
      </c>
      <c r="D1482" t="s">
        <v>967</v>
      </c>
      <c r="E1482" t="s">
        <v>968</v>
      </c>
      <c r="G1482">
        <f t="shared" si="23"/>
        <v>74.211696000000003</v>
      </c>
      <c r="H1482">
        <v>22.62</v>
      </c>
      <c r="I1482">
        <v>0.4</v>
      </c>
      <c r="L1482">
        <v>0.1</v>
      </c>
      <c r="M1482">
        <v>0.11</v>
      </c>
      <c r="N1482">
        <v>7.8E-2</v>
      </c>
      <c r="O1482">
        <v>0.03</v>
      </c>
      <c r="P1482">
        <v>2840</v>
      </c>
      <c r="Q1482">
        <v>2620</v>
      </c>
      <c r="U1482">
        <v>0.46600000000000003</v>
      </c>
      <c r="V1482">
        <v>0.13300000000000001</v>
      </c>
      <c r="AA1482" t="s">
        <v>1331</v>
      </c>
    </row>
    <row r="1483" spans="1:27">
      <c r="A1483" t="s">
        <v>260</v>
      </c>
      <c r="B1483" t="s">
        <v>53</v>
      </c>
      <c r="C1483" t="s">
        <v>335</v>
      </c>
      <c r="D1483" t="s">
        <v>967</v>
      </c>
      <c r="E1483" t="s">
        <v>968</v>
      </c>
      <c r="G1483">
        <f t="shared" si="23"/>
        <v>75.491208000000015</v>
      </c>
      <c r="H1483">
        <v>23.01</v>
      </c>
      <c r="I1483">
        <v>0.43</v>
      </c>
      <c r="J1483">
        <v>18</v>
      </c>
      <c r="K1483">
        <v>7.74</v>
      </c>
      <c r="L1483">
        <v>1</v>
      </c>
      <c r="M1483">
        <v>0.56999999999999995</v>
      </c>
      <c r="N1483">
        <v>3.5000000000000003E-2</v>
      </c>
      <c r="O1483">
        <v>0.02</v>
      </c>
      <c r="P1483">
        <v>2850</v>
      </c>
      <c r="Q1483">
        <v>2750</v>
      </c>
      <c r="U1483">
        <v>0.53600000000000003</v>
      </c>
      <c r="V1483">
        <v>0.219</v>
      </c>
      <c r="AA1483" t="s">
        <v>1332</v>
      </c>
    </row>
    <row r="1484" spans="1:27">
      <c r="A1484" t="s">
        <v>260</v>
      </c>
      <c r="B1484" t="s">
        <v>53</v>
      </c>
      <c r="C1484" t="s">
        <v>335</v>
      </c>
      <c r="D1484" t="s">
        <v>967</v>
      </c>
      <c r="E1484" t="s">
        <v>968</v>
      </c>
      <c r="G1484">
        <f t="shared" si="23"/>
        <v>76.901952000000009</v>
      </c>
      <c r="H1484">
        <v>23.44</v>
      </c>
      <c r="I1484">
        <v>0.37</v>
      </c>
      <c r="J1484">
        <v>0.31</v>
      </c>
      <c r="K1484">
        <v>0.11</v>
      </c>
      <c r="L1484">
        <v>0.22</v>
      </c>
      <c r="N1484">
        <v>3.1E-2</v>
      </c>
      <c r="O1484">
        <v>0.01</v>
      </c>
      <c r="P1484">
        <v>2820</v>
      </c>
      <c r="Q1484">
        <v>2730</v>
      </c>
      <c r="U1484">
        <v>0.55600000000000005</v>
      </c>
      <c r="V1484">
        <v>0.24</v>
      </c>
      <c r="AA1484" t="s">
        <v>1333</v>
      </c>
    </row>
    <row r="1485" spans="1:27">
      <c r="A1485" t="s">
        <v>260</v>
      </c>
      <c r="B1485" t="s">
        <v>53</v>
      </c>
      <c r="C1485" t="s">
        <v>335</v>
      </c>
      <c r="D1485" t="s">
        <v>967</v>
      </c>
      <c r="E1485" t="s">
        <v>968</v>
      </c>
      <c r="G1485">
        <f t="shared" si="23"/>
        <v>78.083040000000011</v>
      </c>
      <c r="H1485">
        <v>23.8</v>
      </c>
      <c r="I1485">
        <v>0.37</v>
      </c>
      <c r="J1485">
        <v>111</v>
      </c>
      <c r="K1485">
        <v>41.07</v>
      </c>
      <c r="L1485">
        <v>39</v>
      </c>
      <c r="M1485">
        <v>0.7</v>
      </c>
      <c r="N1485">
        <v>7.2999999999999995E-2</v>
      </c>
      <c r="O1485">
        <v>0.03</v>
      </c>
      <c r="P1485">
        <v>2810</v>
      </c>
      <c r="Q1485">
        <v>2600</v>
      </c>
      <c r="U1485">
        <v>0.77500000000000002</v>
      </c>
      <c r="V1485">
        <v>6.5000000000000002E-2</v>
      </c>
      <c r="AA1485" t="s">
        <v>1334</v>
      </c>
    </row>
    <row r="1486" spans="1:27">
      <c r="A1486" t="s">
        <v>260</v>
      </c>
      <c r="B1486" t="s">
        <v>53</v>
      </c>
      <c r="C1486" t="s">
        <v>335</v>
      </c>
      <c r="D1486" t="s">
        <v>967</v>
      </c>
      <c r="E1486" t="s">
        <v>968</v>
      </c>
      <c r="G1486">
        <f t="shared" si="23"/>
        <v>79.296936000000017</v>
      </c>
      <c r="H1486">
        <v>24.17</v>
      </c>
      <c r="I1486">
        <v>0.37</v>
      </c>
      <c r="J1486">
        <v>156</v>
      </c>
      <c r="K1486">
        <v>57.72</v>
      </c>
      <c r="L1486">
        <v>60</v>
      </c>
      <c r="M1486">
        <v>230</v>
      </c>
      <c r="N1486">
        <v>9.6000000000000002E-2</v>
      </c>
      <c r="O1486">
        <v>0.04</v>
      </c>
      <c r="P1486">
        <v>2840</v>
      </c>
      <c r="Q1486">
        <v>2570</v>
      </c>
      <c r="U1486">
        <v>0.56799999999999995</v>
      </c>
      <c r="V1486">
        <v>0.26100000000000001</v>
      </c>
      <c r="AA1486" t="s">
        <v>1335</v>
      </c>
    </row>
    <row r="1487" spans="1:27">
      <c r="A1487" t="s">
        <v>260</v>
      </c>
      <c r="B1487" t="s">
        <v>53</v>
      </c>
      <c r="C1487" t="s">
        <v>335</v>
      </c>
      <c r="D1487" t="s">
        <v>967</v>
      </c>
      <c r="E1487" t="s">
        <v>968</v>
      </c>
      <c r="G1487">
        <f t="shared" si="23"/>
        <v>80.510832000000008</v>
      </c>
      <c r="H1487">
        <v>24.54</v>
      </c>
      <c r="I1487">
        <v>0.43</v>
      </c>
      <c r="L1487">
        <v>7.3</v>
      </c>
      <c r="N1487">
        <v>0.114</v>
      </c>
      <c r="O1487">
        <v>0.05</v>
      </c>
      <c r="P1487">
        <v>2800</v>
      </c>
      <c r="Q1487">
        <v>2490</v>
      </c>
      <c r="U1487">
        <v>0.65800000000000003</v>
      </c>
      <c r="V1487">
        <v>9.8000000000000004E-2</v>
      </c>
      <c r="AA1487" t="s">
        <v>1336</v>
      </c>
    </row>
    <row r="1488" spans="1:27">
      <c r="A1488" t="s">
        <v>260</v>
      </c>
      <c r="B1488" t="s">
        <v>53</v>
      </c>
      <c r="C1488" t="s">
        <v>335</v>
      </c>
      <c r="D1488" t="s">
        <v>967</v>
      </c>
      <c r="E1488" t="s">
        <v>968</v>
      </c>
      <c r="G1488">
        <f t="shared" si="23"/>
        <v>81.888768000000013</v>
      </c>
      <c r="H1488">
        <v>24.96</v>
      </c>
      <c r="I1488">
        <v>0.46</v>
      </c>
      <c r="J1488">
        <v>0.79</v>
      </c>
      <c r="K1488">
        <v>0.36</v>
      </c>
      <c r="L1488">
        <v>0.13</v>
      </c>
      <c r="M1488">
        <v>0.16</v>
      </c>
      <c r="N1488">
        <v>6.0999999999999999E-2</v>
      </c>
      <c r="O1488">
        <v>0.03</v>
      </c>
      <c r="P1488">
        <v>2840</v>
      </c>
      <c r="Q1488">
        <v>2660</v>
      </c>
      <c r="U1488">
        <v>0.57199999999999995</v>
      </c>
      <c r="V1488">
        <v>5.0999999999999997E-2</v>
      </c>
      <c r="AA1488" t="s">
        <v>1326</v>
      </c>
    </row>
    <row r="1489" spans="1:29">
      <c r="A1489" t="s">
        <v>260</v>
      </c>
      <c r="B1489" t="s">
        <v>53</v>
      </c>
      <c r="C1489" t="s">
        <v>335</v>
      </c>
      <c r="D1489" t="s">
        <v>967</v>
      </c>
      <c r="E1489" t="s">
        <v>968</v>
      </c>
      <c r="G1489">
        <f t="shared" si="23"/>
        <v>83.397936000000016</v>
      </c>
      <c r="H1489">
        <v>25.42</v>
      </c>
      <c r="I1489">
        <v>0.49</v>
      </c>
      <c r="J1489">
        <v>47</v>
      </c>
      <c r="K1489">
        <v>23.03</v>
      </c>
      <c r="L1489">
        <v>47</v>
      </c>
      <c r="N1489">
        <v>9.2999999999999999E-2</v>
      </c>
      <c r="O1489">
        <v>0.05</v>
      </c>
      <c r="P1489">
        <v>2830</v>
      </c>
      <c r="Q1489">
        <v>2570</v>
      </c>
      <c r="U1489">
        <v>0.46500000000000002</v>
      </c>
      <c r="V1489">
        <v>2.3E-2</v>
      </c>
      <c r="AA1489" t="s">
        <v>1336</v>
      </c>
    </row>
    <row r="1490" spans="1:29">
      <c r="A1490" t="s">
        <v>260</v>
      </c>
      <c r="B1490" t="s">
        <v>53</v>
      </c>
      <c r="C1490" t="s">
        <v>335</v>
      </c>
      <c r="D1490" t="s">
        <v>967</v>
      </c>
      <c r="E1490" t="s">
        <v>968</v>
      </c>
      <c r="G1490">
        <f t="shared" si="23"/>
        <v>85.005527999999998</v>
      </c>
      <c r="H1490">
        <v>25.91</v>
      </c>
      <c r="I1490">
        <v>0.43</v>
      </c>
      <c r="J1490">
        <v>0.27</v>
      </c>
      <c r="K1490">
        <v>0.12</v>
      </c>
      <c r="L1490">
        <v>0.11</v>
      </c>
      <c r="N1490">
        <v>3.5999999999999997E-2</v>
      </c>
      <c r="O1490">
        <v>0.02</v>
      </c>
      <c r="P1490">
        <v>2860</v>
      </c>
      <c r="Q1490">
        <v>2760</v>
      </c>
      <c r="U1490">
        <v>0.65</v>
      </c>
      <c r="V1490">
        <v>0.11799999999999999</v>
      </c>
      <c r="AA1490" t="s">
        <v>1328</v>
      </c>
    </row>
    <row r="1491" spans="1:29">
      <c r="A1491" t="s">
        <v>260</v>
      </c>
      <c r="B1491" t="s">
        <v>53</v>
      </c>
      <c r="C1491" t="s">
        <v>335</v>
      </c>
      <c r="D1491" t="s">
        <v>967</v>
      </c>
      <c r="E1491" t="s">
        <v>968</v>
      </c>
      <c r="G1491">
        <f t="shared" si="23"/>
        <v>86.383464000000004</v>
      </c>
      <c r="H1491">
        <v>26.33</v>
      </c>
      <c r="I1491">
        <v>0.46</v>
      </c>
      <c r="J1491">
        <v>39</v>
      </c>
      <c r="K1491">
        <v>17.940000000000001</v>
      </c>
      <c r="L1491">
        <v>0.87</v>
      </c>
      <c r="M1491">
        <v>0.52</v>
      </c>
      <c r="N1491">
        <v>4.1000000000000002E-2</v>
      </c>
      <c r="O1491">
        <v>0.02</v>
      </c>
      <c r="P1491">
        <v>2820</v>
      </c>
      <c r="Q1491">
        <v>2710</v>
      </c>
      <c r="U1491">
        <v>0.29799999999999999</v>
      </c>
      <c r="V1491">
        <v>0.46800000000000003</v>
      </c>
      <c r="AA1491" t="s">
        <v>1328</v>
      </c>
    </row>
    <row r="1492" spans="1:29">
      <c r="A1492" t="s">
        <v>260</v>
      </c>
      <c r="B1492" t="s">
        <v>53</v>
      </c>
      <c r="C1492" t="s">
        <v>335</v>
      </c>
      <c r="D1492" t="s">
        <v>967</v>
      </c>
      <c r="E1492" t="s">
        <v>968</v>
      </c>
      <c r="G1492">
        <f t="shared" si="23"/>
        <v>87.892632000000006</v>
      </c>
      <c r="H1492">
        <v>26.79</v>
      </c>
      <c r="I1492">
        <v>0.27</v>
      </c>
      <c r="L1492">
        <v>4.8</v>
      </c>
      <c r="M1492">
        <v>16</v>
      </c>
      <c r="N1492">
        <v>6.4000000000000001E-2</v>
      </c>
      <c r="O1492">
        <v>0.02</v>
      </c>
      <c r="P1492">
        <v>2820</v>
      </c>
      <c r="Q1492">
        <v>2640</v>
      </c>
      <c r="U1492">
        <v>0.63</v>
      </c>
      <c r="V1492">
        <v>0.113</v>
      </c>
      <c r="AA1492" t="s">
        <v>1336</v>
      </c>
    </row>
    <row r="1493" spans="1:29">
      <c r="A1493" t="s">
        <v>260</v>
      </c>
      <c r="B1493" t="s">
        <v>53</v>
      </c>
      <c r="C1493" t="s">
        <v>335</v>
      </c>
      <c r="D1493" t="s">
        <v>967</v>
      </c>
      <c r="E1493" t="s">
        <v>968</v>
      </c>
      <c r="G1493">
        <f t="shared" si="23"/>
        <v>88.811256</v>
      </c>
      <c r="H1493">
        <v>27.07</v>
      </c>
      <c r="I1493">
        <v>0.46</v>
      </c>
      <c r="J1493">
        <v>2.8</v>
      </c>
      <c r="K1493">
        <v>1.29</v>
      </c>
      <c r="L1493">
        <v>2.5</v>
      </c>
      <c r="N1493">
        <v>0.04</v>
      </c>
      <c r="O1493">
        <v>0.02</v>
      </c>
      <c r="P1493">
        <v>2800</v>
      </c>
      <c r="Q1493">
        <v>2690</v>
      </c>
      <c r="U1493">
        <v>0.59499999999999997</v>
      </c>
      <c r="V1493">
        <v>0.24299999999999999</v>
      </c>
      <c r="AA1493" t="s">
        <v>1328</v>
      </c>
    </row>
    <row r="1494" spans="1:29">
      <c r="A1494" t="s">
        <v>260</v>
      </c>
      <c r="B1494" t="s">
        <v>53</v>
      </c>
      <c r="C1494" t="s">
        <v>335</v>
      </c>
      <c r="D1494" t="s">
        <v>967</v>
      </c>
      <c r="E1494" t="s">
        <v>968</v>
      </c>
      <c r="G1494">
        <f t="shared" si="23"/>
        <v>90.287616</v>
      </c>
      <c r="H1494">
        <v>27.52</v>
      </c>
      <c r="I1494">
        <v>0.46</v>
      </c>
      <c r="J1494">
        <v>0.35</v>
      </c>
      <c r="K1494">
        <v>0.16</v>
      </c>
      <c r="N1494">
        <v>3.4000000000000002E-2</v>
      </c>
      <c r="O1494">
        <v>0.02</v>
      </c>
      <c r="P1494">
        <v>2840</v>
      </c>
      <c r="Q1494">
        <v>2740</v>
      </c>
      <c r="U1494">
        <v>0.40799999999999997</v>
      </c>
      <c r="V1494">
        <v>0.14799999999999999</v>
      </c>
      <c r="AA1494" t="s">
        <v>1328</v>
      </c>
    </row>
    <row r="1495" spans="1:29">
      <c r="A1495" t="s">
        <v>260</v>
      </c>
      <c r="B1495" t="s">
        <v>53</v>
      </c>
      <c r="C1495" t="s">
        <v>335</v>
      </c>
      <c r="D1495" t="s">
        <v>967</v>
      </c>
      <c r="E1495" t="s">
        <v>968</v>
      </c>
      <c r="G1495">
        <f t="shared" si="23"/>
        <v>91.796784000000002</v>
      </c>
      <c r="H1495">
        <v>27.98</v>
      </c>
      <c r="I1495">
        <v>0.46</v>
      </c>
      <c r="J1495">
        <v>2.5</v>
      </c>
      <c r="K1495">
        <v>1.1499999999999999</v>
      </c>
      <c r="L1495">
        <v>1.5</v>
      </c>
      <c r="M1495">
        <v>9</v>
      </c>
      <c r="N1495">
        <v>0.115</v>
      </c>
      <c r="O1495">
        <v>0.05</v>
      </c>
      <c r="P1495">
        <v>2870</v>
      </c>
      <c r="Q1495">
        <v>2540</v>
      </c>
      <c r="U1495">
        <v>0.316</v>
      </c>
      <c r="V1495">
        <v>0.21099999999999999</v>
      </c>
      <c r="AA1495" t="s">
        <v>1331</v>
      </c>
    </row>
    <row r="1496" spans="1:29">
      <c r="A1496" t="s">
        <v>260</v>
      </c>
      <c r="B1496" t="s">
        <v>53</v>
      </c>
      <c r="C1496" t="s">
        <v>335</v>
      </c>
      <c r="D1496" t="s">
        <v>967</v>
      </c>
      <c r="E1496" t="s">
        <v>968</v>
      </c>
      <c r="G1496">
        <f t="shared" si="23"/>
        <v>93.305952000000005</v>
      </c>
      <c r="H1496">
        <v>28.44</v>
      </c>
      <c r="I1496">
        <v>0.46</v>
      </c>
      <c r="J1496">
        <v>17</v>
      </c>
      <c r="K1496">
        <v>7.82</v>
      </c>
      <c r="N1496">
        <v>4.7E-2</v>
      </c>
      <c r="O1496">
        <v>0.02</v>
      </c>
      <c r="P1496">
        <v>2860</v>
      </c>
      <c r="Q1496">
        <v>2730</v>
      </c>
      <c r="V1496">
        <v>0.41099999999999998</v>
      </c>
      <c r="AA1496" t="s">
        <v>1337</v>
      </c>
    </row>
    <row r="1497" spans="1:29">
      <c r="A1497" t="s">
        <v>260</v>
      </c>
      <c r="B1497" t="s">
        <v>53</v>
      </c>
      <c r="C1497" t="s">
        <v>335</v>
      </c>
      <c r="D1497" t="s">
        <v>967</v>
      </c>
      <c r="E1497" t="s">
        <v>968</v>
      </c>
      <c r="G1497">
        <f t="shared" si="23"/>
        <v>94.815119999999993</v>
      </c>
      <c r="H1497">
        <v>28.9</v>
      </c>
      <c r="I1497">
        <v>0.4</v>
      </c>
      <c r="L1497">
        <v>71</v>
      </c>
      <c r="N1497">
        <v>9.7000000000000003E-2</v>
      </c>
      <c r="O1497">
        <v>0.04</v>
      </c>
      <c r="P1497">
        <v>2870</v>
      </c>
      <c r="Q1497">
        <v>2590</v>
      </c>
      <c r="U1497">
        <v>0.45</v>
      </c>
      <c r="V1497">
        <v>0.2</v>
      </c>
      <c r="AA1497" t="s">
        <v>1338</v>
      </c>
    </row>
    <row r="1498" spans="1:29">
      <c r="A1498" t="s">
        <v>260</v>
      </c>
      <c r="B1498" t="s">
        <v>53</v>
      </c>
      <c r="C1498" t="s">
        <v>335</v>
      </c>
      <c r="D1498" t="s">
        <v>967</v>
      </c>
      <c r="E1498" t="s">
        <v>968</v>
      </c>
      <c r="G1498">
        <f t="shared" si="23"/>
        <v>96.094632000000004</v>
      </c>
      <c r="H1498">
        <v>29.29</v>
      </c>
      <c r="I1498">
        <v>0.46</v>
      </c>
      <c r="J1498">
        <v>0.17</v>
      </c>
      <c r="K1498">
        <v>0.08</v>
      </c>
      <c r="L1498">
        <v>0.06</v>
      </c>
      <c r="N1498">
        <v>2.8000000000000001E-2</v>
      </c>
      <c r="O1498">
        <v>0.01</v>
      </c>
      <c r="P1498">
        <v>2830</v>
      </c>
      <c r="Q1498">
        <v>2750</v>
      </c>
      <c r="U1498">
        <v>0.14000000000000001</v>
      </c>
      <c r="V1498">
        <v>0.20899999999999999</v>
      </c>
      <c r="AA1498" t="s">
        <v>1328</v>
      </c>
    </row>
    <row r="1499" spans="1:29">
      <c r="A1499" t="s">
        <v>260</v>
      </c>
      <c r="B1499" t="s">
        <v>53</v>
      </c>
      <c r="C1499" t="s">
        <v>335</v>
      </c>
      <c r="D1499" t="s">
        <v>967</v>
      </c>
      <c r="E1499" t="s">
        <v>968</v>
      </c>
      <c r="G1499">
        <f t="shared" si="23"/>
        <v>97.603800000000007</v>
      </c>
      <c r="H1499">
        <v>29.75</v>
      </c>
      <c r="I1499">
        <v>0.4</v>
      </c>
      <c r="L1499">
        <v>2.5</v>
      </c>
      <c r="M1499">
        <v>1.3</v>
      </c>
      <c r="N1499">
        <v>0.11799999999999999</v>
      </c>
      <c r="O1499">
        <v>0.05</v>
      </c>
      <c r="P1499">
        <v>2840</v>
      </c>
      <c r="Q1499">
        <v>2500</v>
      </c>
      <c r="V1499">
        <v>0.65</v>
      </c>
      <c r="AA1499" t="s">
        <v>1339</v>
      </c>
    </row>
    <row r="1500" spans="1:29">
      <c r="A1500" t="s">
        <v>260</v>
      </c>
      <c r="B1500" t="s">
        <v>53</v>
      </c>
      <c r="C1500" t="s">
        <v>335</v>
      </c>
      <c r="D1500" t="s">
        <v>967</v>
      </c>
      <c r="E1500" t="s">
        <v>968</v>
      </c>
      <c r="G1500">
        <f t="shared" si="23"/>
        <v>98.883312000000004</v>
      </c>
      <c r="H1500">
        <v>30.14</v>
      </c>
      <c r="I1500">
        <v>0.46</v>
      </c>
      <c r="J1500">
        <v>0.61</v>
      </c>
      <c r="K1500">
        <v>0.28000000000000003</v>
      </c>
      <c r="L1500">
        <v>0.57999999999999996</v>
      </c>
      <c r="N1500">
        <v>3.5000000000000003E-2</v>
      </c>
      <c r="O1500">
        <v>0.02</v>
      </c>
      <c r="P1500">
        <v>2840</v>
      </c>
      <c r="Q1500">
        <v>2740</v>
      </c>
      <c r="U1500">
        <v>0.47299999999999998</v>
      </c>
      <c r="V1500">
        <v>0.21</v>
      </c>
      <c r="AA1500" t="s">
        <v>1340</v>
      </c>
    </row>
    <row r="1501" spans="1:29">
      <c r="A1501" t="s">
        <v>260</v>
      </c>
      <c r="B1501" t="s">
        <v>53</v>
      </c>
      <c r="C1501" t="s">
        <v>335</v>
      </c>
      <c r="D1501" t="s">
        <v>967</v>
      </c>
      <c r="E1501" t="s">
        <v>968</v>
      </c>
      <c r="G1501">
        <f t="shared" si="23"/>
        <v>100.39248000000001</v>
      </c>
      <c r="H1501">
        <v>30.6</v>
      </c>
      <c r="I1501">
        <v>0.4</v>
      </c>
      <c r="J1501">
        <v>0.52</v>
      </c>
      <c r="K1501">
        <v>0.21</v>
      </c>
      <c r="L1501">
        <v>0.28000000000000003</v>
      </c>
      <c r="N1501">
        <v>0.02</v>
      </c>
      <c r="O1501">
        <v>0.01</v>
      </c>
      <c r="P1501">
        <v>2850</v>
      </c>
      <c r="Q1501">
        <v>2800</v>
      </c>
      <c r="V1501">
        <v>0.54</v>
      </c>
      <c r="AA1501" t="s">
        <v>1340</v>
      </c>
    </row>
    <row r="1502" spans="1:29">
      <c r="A1502" t="s">
        <v>260</v>
      </c>
      <c r="B1502" t="s">
        <v>53</v>
      </c>
      <c r="C1502" t="s">
        <v>335</v>
      </c>
      <c r="D1502" t="s">
        <v>967</v>
      </c>
      <c r="E1502" t="s">
        <v>968</v>
      </c>
      <c r="G1502">
        <f t="shared" si="23"/>
        <v>101.70480000000001</v>
      </c>
      <c r="H1502">
        <v>31</v>
      </c>
      <c r="I1502">
        <v>0.4</v>
      </c>
      <c r="L1502">
        <v>2.9</v>
      </c>
      <c r="M1502">
        <v>0.03</v>
      </c>
      <c r="N1502">
        <v>8.6999999999999994E-2</v>
      </c>
      <c r="O1502">
        <v>0.03</v>
      </c>
      <c r="P1502">
        <v>2860</v>
      </c>
      <c r="Q1502">
        <v>2630</v>
      </c>
      <c r="U1502">
        <v>0.34599999999999997</v>
      </c>
      <c r="V1502">
        <v>0.27</v>
      </c>
      <c r="AA1502" t="s">
        <v>1338</v>
      </c>
    </row>
    <row r="1503" spans="1:29" s="57" customFormat="1">
      <c r="A1503" s="57" t="s">
        <v>260</v>
      </c>
      <c r="B1503" s="57" t="s">
        <v>53</v>
      </c>
      <c r="C1503" s="57" t="s">
        <v>335</v>
      </c>
      <c r="D1503" s="57" t="s">
        <v>967</v>
      </c>
      <c r="E1503" s="57" t="s">
        <v>968</v>
      </c>
      <c r="G1503" s="57">
        <f t="shared" si="23"/>
        <v>102.984312</v>
      </c>
      <c r="H1503" s="57">
        <v>31.39</v>
      </c>
      <c r="I1503" s="57">
        <v>0.37</v>
      </c>
      <c r="J1503" s="57">
        <v>26</v>
      </c>
      <c r="K1503" s="57">
        <v>9.6199999999999992</v>
      </c>
      <c r="L1503" s="57">
        <v>20</v>
      </c>
      <c r="M1503" s="57">
        <v>3.5</v>
      </c>
      <c r="N1503" s="57">
        <v>4.3999999999999997E-2</v>
      </c>
      <c r="O1503" s="57">
        <v>0.02</v>
      </c>
      <c r="P1503" s="57">
        <v>2870</v>
      </c>
      <c r="Q1503" s="57">
        <v>2730</v>
      </c>
      <c r="U1503" s="57">
        <v>0.57799999999999996</v>
      </c>
      <c r="V1503" s="57">
        <v>0.184</v>
      </c>
      <c r="AA1503" s="57" t="s">
        <v>708</v>
      </c>
      <c r="AB1503" s="57" t="s">
        <v>709</v>
      </c>
      <c r="AC1503" s="165" t="s">
        <v>710</v>
      </c>
    </row>
    <row r="1504" spans="1:29">
      <c r="A1504" s="13" t="s">
        <v>260</v>
      </c>
      <c r="B1504" s="13" t="s">
        <v>53</v>
      </c>
      <c r="C1504" t="s">
        <v>335</v>
      </c>
      <c r="D1504" t="s">
        <v>967</v>
      </c>
      <c r="E1504" t="s">
        <v>968</v>
      </c>
      <c r="G1504">
        <f t="shared" si="23"/>
        <v>104.19820800000001</v>
      </c>
      <c r="H1504">
        <v>31.76</v>
      </c>
      <c r="I1504">
        <v>0.37</v>
      </c>
      <c r="J1504">
        <v>5830</v>
      </c>
      <c r="K1504">
        <v>2157.1</v>
      </c>
      <c r="L1504">
        <v>15</v>
      </c>
      <c r="M1504">
        <v>0.23</v>
      </c>
      <c r="N1504">
        <v>8.8999999999999996E-2</v>
      </c>
      <c r="O1504">
        <v>0.03</v>
      </c>
      <c r="P1504">
        <v>2880</v>
      </c>
      <c r="Q1504">
        <v>2630</v>
      </c>
      <c r="U1504">
        <v>0.33400000000000002</v>
      </c>
      <c r="V1504">
        <v>0.25900000000000001</v>
      </c>
      <c r="AA1504" t="s">
        <v>713</v>
      </c>
    </row>
    <row r="1505" spans="1:27">
      <c r="A1505" t="s">
        <v>260</v>
      </c>
      <c r="B1505" t="s">
        <v>53</v>
      </c>
      <c r="C1505" t="s">
        <v>335</v>
      </c>
      <c r="D1505" t="s">
        <v>967</v>
      </c>
      <c r="E1505" t="s">
        <v>968</v>
      </c>
      <c r="G1505">
        <f t="shared" si="23"/>
        <v>105.41210400000001</v>
      </c>
      <c r="H1505">
        <v>32.130000000000003</v>
      </c>
      <c r="I1505">
        <v>0.43</v>
      </c>
      <c r="J1505">
        <v>55</v>
      </c>
      <c r="K1505">
        <v>23.65</v>
      </c>
      <c r="L1505">
        <v>53</v>
      </c>
      <c r="M1505">
        <v>22</v>
      </c>
      <c r="N1505">
        <v>9.4E-2</v>
      </c>
      <c r="O1505">
        <v>0.04</v>
      </c>
      <c r="P1505">
        <v>2840</v>
      </c>
      <c r="Q1505">
        <v>2570</v>
      </c>
      <c r="U1505">
        <v>0.24</v>
      </c>
      <c r="V1505">
        <v>0.36</v>
      </c>
      <c r="AA1505" t="s">
        <v>1324</v>
      </c>
    </row>
    <row r="1506" spans="1:27">
      <c r="A1506" t="s">
        <v>260</v>
      </c>
      <c r="B1506" t="s">
        <v>53</v>
      </c>
      <c r="C1506" t="s">
        <v>335</v>
      </c>
      <c r="D1506" t="s">
        <v>1341</v>
      </c>
      <c r="E1506" t="s">
        <v>1342</v>
      </c>
      <c r="G1506">
        <f t="shared" si="23"/>
        <v>106.79003999999999</v>
      </c>
      <c r="H1506">
        <v>32.549999999999997</v>
      </c>
      <c r="I1506">
        <v>0.18</v>
      </c>
      <c r="AA1506" t="s">
        <v>1343</v>
      </c>
    </row>
    <row r="1507" spans="1:27">
      <c r="A1507" t="s">
        <v>260</v>
      </c>
      <c r="B1507" t="s">
        <v>53</v>
      </c>
      <c r="C1507" t="s">
        <v>335</v>
      </c>
      <c r="D1507" t="s">
        <v>967</v>
      </c>
      <c r="E1507" t="s">
        <v>968</v>
      </c>
      <c r="G1507">
        <f t="shared" si="23"/>
        <v>107.41339200000002</v>
      </c>
      <c r="H1507">
        <v>32.74</v>
      </c>
      <c r="I1507">
        <v>0.52</v>
      </c>
      <c r="J1507">
        <v>0.23</v>
      </c>
      <c r="K1507">
        <v>0.12</v>
      </c>
      <c r="L1507">
        <v>0.19</v>
      </c>
      <c r="N1507">
        <v>2.9000000000000001E-2</v>
      </c>
      <c r="O1507">
        <v>0.02</v>
      </c>
      <c r="P1507">
        <v>2830</v>
      </c>
      <c r="Q1507">
        <v>2750</v>
      </c>
      <c r="V1507">
        <v>0.53</v>
      </c>
      <c r="AA1507" t="s">
        <v>857</v>
      </c>
    </row>
    <row r="1508" spans="1:27">
      <c r="A1508" t="s">
        <v>260</v>
      </c>
      <c r="B1508" t="s">
        <v>53</v>
      </c>
      <c r="C1508" t="s">
        <v>335</v>
      </c>
      <c r="D1508" t="s">
        <v>1321</v>
      </c>
      <c r="E1508" t="s">
        <v>1322</v>
      </c>
      <c r="G1508">
        <f t="shared" si="23"/>
        <v>109.0866</v>
      </c>
      <c r="H1508">
        <v>33.25</v>
      </c>
      <c r="I1508">
        <v>0.37</v>
      </c>
      <c r="J1508">
        <v>0.3</v>
      </c>
      <c r="K1508">
        <v>0.11</v>
      </c>
      <c r="L1508">
        <v>0.2</v>
      </c>
      <c r="M1508">
        <v>0.1</v>
      </c>
      <c r="N1508">
        <v>5.8999999999999997E-2</v>
      </c>
      <c r="O1508">
        <v>0.02</v>
      </c>
      <c r="U1508">
        <v>0.34</v>
      </c>
      <c r="V1508">
        <v>0.18</v>
      </c>
      <c r="AA1508" t="s">
        <v>1323</v>
      </c>
    </row>
    <row r="1509" spans="1:27">
      <c r="A1509" t="s">
        <v>260</v>
      </c>
      <c r="B1509" t="s">
        <v>53</v>
      </c>
      <c r="C1509" t="s">
        <v>335</v>
      </c>
      <c r="D1509" t="s">
        <v>967</v>
      </c>
      <c r="E1509" t="s">
        <v>968</v>
      </c>
      <c r="G1509">
        <f t="shared" si="23"/>
        <v>110.300496</v>
      </c>
      <c r="H1509">
        <v>33.619999999999997</v>
      </c>
      <c r="I1509">
        <v>0.37</v>
      </c>
      <c r="J1509">
        <v>95</v>
      </c>
      <c r="K1509">
        <v>35.15</v>
      </c>
      <c r="L1509">
        <v>12</v>
      </c>
      <c r="M1509">
        <v>11</v>
      </c>
      <c r="N1509">
        <v>0.1</v>
      </c>
      <c r="O1509">
        <v>0.04</v>
      </c>
      <c r="P1509">
        <v>2850</v>
      </c>
      <c r="Q1509">
        <v>2580</v>
      </c>
      <c r="U1509">
        <v>0.34799999999999998</v>
      </c>
      <c r="V1509">
        <v>0.36799999999999999</v>
      </c>
      <c r="AA1509" t="s">
        <v>1335</v>
      </c>
    </row>
    <row r="1510" spans="1:27">
      <c r="A1510" t="s">
        <v>260</v>
      </c>
      <c r="B1510" t="s">
        <v>53</v>
      </c>
      <c r="C1510" t="s">
        <v>335</v>
      </c>
      <c r="D1510" t="s">
        <v>967</v>
      </c>
      <c r="E1510" t="s">
        <v>968</v>
      </c>
      <c r="G1510">
        <f t="shared" si="23"/>
        <v>111.51439200000002</v>
      </c>
      <c r="H1510">
        <v>33.99</v>
      </c>
      <c r="I1510">
        <v>0.52</v>
      </c>
      <c r="J1510">
        <v>15</v>
      </c>
      <c r="K1510">
        <v>7.8</v>
      </c>
      <c r="L1510">
        <v>1.1000000000000001</v>
      </c>
      <c r="N1510">
        <v>6.3E-2</v>
      </c>
      <c r="O1510">
        <v>0.03</v>
      </c>
      <c r="P1510">
        <v>2860</v>
      </c>
      <c r="Q1510">
        <v>2690</v>
      </c>
      <c r="U1510">
        <v>0</v>
      </c>
      <c r="V1510">
        <v>0.28799999999999998</v>
      </c>
      <c r="AA1510" t="s">
        <v>1335</v>
      </c>
    </row>
    <row r="1511" spans="1:27">
      <c r="A1511" t="s">
        <v>260</v>
      </c>
      <c r="B1511" t="s">
        <v>53</v>
      </c>
      <c r="C1511" t="s">
        <v>335</v>
      </c>
      <c r="D1511" t="s">
        <v>967</v>
      </c>
      <c r="E1511" t="s">
        <v>968</v>
      </c>
      <c r="G1511">
        <f t="shared" si="23"/>
        <v>113.1876</v>
      </c>
      <c r="H1511">
        <v>34.5</v>
      </c>
      <c r="I1511">
        <v>0.24</v>
      </c>
      <c r="J1511">
        <v>0.3</v>
      </c>
      <c r="K1511">
        <v>7.0000000000000007E-2</v>
      </c>
      <c r="L1511">
        <v>0.22</v>
      </c>
      <c r="N1511">
        <v>2.8000000000000001E-2</v>
      </c>
      <c r="O1511">
        <v>0.01</v>
      </c>
      <c r="P1511">
        <v>2850</v>
      </c>
      <c r="Q1511">
        <v>2770</v>
      </c>
      <c r="U1511">
        <v>0.34499999999999997</v>
      </c>
      <c r="V1511">
        <v>0.42</v>
      </c>
      <c r="AA1511" t="s">
        <v>1333</v>
      </c>
    </row>
    <row r="1512" spans="1:27">
      <c r="A1512" t="s">
        <v>260</v>
      </c>
      <c r="B1512" t="s">
        <v>53</v>
      </c>
      <c r="C1512" t="s">
        <v>335</v>
      </c>
      <c r="D1512" t="s">
        <v>967</v>
      </c>
      <c r="E1512" t="s">
        <v>968</v>
      </c>
      <c r="G1512">
        <f t="shared" si="23"/>
        <v>114.0078</v>
      </c>
      <c r="H1512">
        <v>34.75</v>
      </c>
      <c r="I1512">
        <v>0.4</v>
      </c>
      <c r="J1512">
        <v>0.84</v>
      </c>
      <c r="K1512">
        <v>0.34</v>
      </c>
      <c r="L1512">
        <v>0.24</v>
      </c>
      <c r="M1512">
        <v>0.19</v>
      </c>
      <c r="N1512">
        <v>7.1999999999999995E-2</v>
      </c>
      <c r="O1512">
        <v>0.03</v>
      </c>
      <c r="P1512">
        <v>2850</v>
      </c>
      <c r="Q1512">
        <v>2650</v>
      </c>
      <c r="U1512">
        <v>0.17499999999999999</v>
      </c>
      <c r="V1512">
        <v>0.5</v>
      </c>
      <c r="AA1512" t="s">
        <v>1333</v>
      </c>
    </row>
    <row r="1513" spans="1:27">
      <c r="A1513" t="s">
        <v>260</v>
      </c>
      <c r="B1513" t="s">
        <v>53</v>
      </c>
      <c r="C1513" t="s">
        <v>335</v>
      </c>
      <c r="D1513" t="s">
        <v>1160</v>
      </c>
      <c r="E1513" t="s">
        <v>1161</v>
      </c>
      <c r="G1513">
        <f t="shared" si="23"/>
        <v>115.28731200000001</v>
      </c>
      <c r="H1513">
        <v>35.14</v>
      </c>
      <c r="I1513">
        <v>0.3</v>
      </c>
      <c r="AA1513" t="s">
        <v>800</v>
      </c>
    </row>
    <row r="1514" spans="1:27">
      <c r="A1514" t="s">
        <v>260</v>
      </c>
      <c r="B1514" t="s">
        <v>53</v>
      </c>
      <c r="C1514" t="s">
        <v>335</v>
      </c>
      <c r="D1514" t="s">
        <v>967</v>
      </c>
      <c r="E1514" t="s">
        <v>968</v>
      </c>
      <c r="G1514">
        <f t="shared" si="23"/>
        <v>116.30436000000002</v>
      </c>
      <c r="H1514">
        <v>35.450000000000003</v>
      </c>
      <c r="I1514">
        <v>0.34</v>
      </c>
      <c r="J1514">
        <v>190</v>
      </c>
      <c r="K1514">
        <v>64.599999999999994</v>
      </c>
      <c r="L1514">
        <v>50</v>
      </c>
      <c r="M1514">
        <v>115</v>
      </c>
      <c r="N1514">
        <v>0.13900000000000001</v>
      </c>
      <c r="O1514">
        <v>0.05</v>
      </c>
      <c r="P1514">
        <v>2870</v>
      </c>
      <c r="Q1514">
        <v>2490</v>
      </c>
      <c r="U1514">
        <v>0.159</v>
      </c>
      <c r="V1514">
        <v>0.47799999999999998</v>
      </c>
      <c r="AA1514" t="s">
        <v>1344</v>
      </c>
    </row>
    <row r="1515" spans="1:27">
      <c r="A1515" t="s">
        <v>260</v>
      </c>
      <c r="B1515" t="s">
        <v>53</v>
      </c>
      <c r="C1515" t="s">
        <v>335</v>
      </c>
      <c r="D1515" t="s">
        <v>967</v>
      </c>
      <c r="E1515" t="s">
        <v>968</v>
      </c>
      <c r="G1515">
        <f t="shared" si="23"/>
        <v>117.38702400000001</v>
      </c>
      <c r="H1515">
        <v>35.78</v>
      </c>
      <c r="I1515">
        <v>0.43</v>
      </c>
      <c r="J1515">
        <v>4.5999999999999996</v>
      </c>
      <c r="K1515">
        <v>1.98</v>
      </c>
      <c r="L1515">
        <v>0.18</v>
      </c>
      <c r="N1515">
        <v>5.8000000000000003E-2</v>
      </c>
      <c r="O1515">
        <v>0.02</v>
      </c>
      <c r="P1515">
        <v>2830</v>
      </c>
      <c r="Q1515">
        <v>2670</v>
      </c>
      <c r="U1515">
        <v>0.26700000000000002</v>
      </c>
      <c r="V1515">
        <v>0.52</v>
      </c>
      <c r="AA1515" t="s">
        <v>1328</v>
      </c>
    </row>
    <row r="1516" spans="1:27">
      <c r="A1516" t="s">
        <v>260</v>
      </c>
      <c r="B1516" t="s">
        <v>53</v>
      </c>
      <c r="C1516" t="s">
        <v>335</v>
      </c>
      <c r="D1516" t="s">
        <v>967</v>
      </c>
      <c r="E1516" t="s">
        <v>968</v>
      </c>
      <c r="G1516">
        <f t="shared" si="23"/>
        <v>118.797768</v>
      </c>
      <c r="H1516">
        <v>36.21</v>
      </c>
      <c r="I1516">
        <v>0.49</v>
      </c>
      <c r="J1516">
        <v>5.7</v>
      </c>
      <c r="K1516">
        <v>2.79</v>
      </c>
      <c r="L1516">
        <v>4.9000000000000004</v>
      </c>
      <c r="N1516">
        <v>5.1999999999999998E-2</v>
      </c>
      <c r="O1516">
        <v>0.03</v>
      </c>
      <c r="P1516">
        <v>2830</v>
      </c>
      <c r="Q1516">
        <v>2690</v>
      </c>
      <c r="U1516">
        <v>0.28199999999999997</v>
      </c>
      <c r="V1516">
        <v>0.41199999999999998</v>
      </c>
      <c r="AA1516" t="s">
        <v>713</v>
      </c>
    </row>
    <row r="1517" spans="1:27">
      <c r="A1517" t="s">
        <v>260</v>
      </c>
      <c r="B1517" t="s">
        <v>53</v>
      </c>
      <c r="C1517" t="s">
        <v>335</v>
      </c>
      <c r="D1517" t="s">
        <v>967</v>
      </c>
      <c r="E1517" t="s">
        <v>968</v>
      </c>
      <c r="G1517">
        <f t="shared" si="23"/>
        <v>120.40536000000002</v>
      </c>
      <c r="H1517">
        <v>36.700000000000003</v>
      </c>
      <c r="I1517">
        <v>0.3</v>
      </c>
      <c r="J1517">
        <v>78</v>
      </c>
      <c r="K1517">
        <v>23.4</v>
      </c>
      <c r="L1517">
        <v>17</v>
      </c>
      <c r="M1517">
        <v>56</v>
      </c>
      <c r="N1517">
        <v>7.0000000000000007E-2</v>
      </c>
      <c r="O1517">
        <v>0.02</v>
      </c>
      <c r="P1517">
        <v>2840</v>
      </c>
      <c r="Q1517">
        <v>2640</v>
      </c>
      <c r="U1517">
        <v>0.27600000000000002</v>
      </c>
      <c r="V1517">
        <v>0.22600000000000001</v>
      </c>
      <c r="AA1517" t="s">
        <v>1324</v>
      </c>
    </row>
    <row r="1518" spans="1:27">
      <c r="A1518" t="s">
        <v>260</v>
      </c>
      <c r="B1518" t="s">
        <v>53</v>
      </c>
      <c r="C1518" t="s">
        <v>335</v>
      </c>
      <c r="D1518" t="s">
        <v>967</v>
      </c>
      <c r="E1518" t="s">
        <v>968</v>
      </c>
      <c r="G1518">
        <f t="shared" si="23"/>
        <v>121.3896</v>
      </c>
      <c r="H1518">
        <v>37</v>
      </c>
      <c r="I1518">
        <v>0.3</v>
      </c>
      <c r="J1518">
        <v>15</v>
      </c>
      <c r="K1518">
        <v>4.5</v>
      </c>
      <c r="L1518">
        <v>7.1</v>
      </c>
      <c r="M1518">
        <v>0.47</v>
      </c>
      <c r="N1518">
        <v>6.9000000000000006E-2</v>
      </c>
      <c r="O1518">
        <v>0.02</v>
      </c>
      <c r="P1518">
        <v>2850</v>
      </c>
      <c r="Q1518">
        <v>2650</v>
      </c>
      <c r="U1518">
        <v>0.34</v>
      </c>
      <c r="V1518">
        <v>0.317</v>
      </c>
      <c r="AA1518" t="s">
        <v>713</v>
      </c>
    </row>
    <row r="1519" spans="1:27">
      <c r="A1519" t="s">
        <v>260</v>
      </c>
      <c r="B1519" t="s">
        <v>53</v>
      </c>
      <c r="C1519" t="s">
        <v>335</v>
      </c>
      <c r="D1519" t="s">
        <v>1160</v>
      </c>
      <c r="E1519" t="s">
        <v>1161</v>
      </c>
      <c r="G1519">
        <f t="shared" si="23"/>
        <v>122.40664800000002</v>
      </c>
      <c r="H1519">
        <v>37.31</v>
      </c>
      <c r="I1519">
        <v>0.12</v>
      </c>
      <c r="AA1519" t="s">
        <v>800</v>
      </c>
    </row>
    <row r="1520" spans="1:27">
      <c r="A1520" t="s">
        <v>260</v>
      </c>
      <c r="B1520" t="s">
        <v>53</v>
      </c>
      <c r="C1520" t="s">
        <v>335</v>
      </c>
      <c r="D1520" t="s">
        <v>967</v>
      </c>
      <c r="E1520" t="s">
        <v>968</v>
      </c>
      <c r="G1520">
        <f t="shared" si="23"/>
        <v>122.80034400000001</v>
      </c>
      <c r="H1520">
        <v>37.43</v>
      </c>
      <c r="I1520">
        <v>0.37</v>
      </c>
      <c r="J1520">
        <v>28</v>
      </c>
      <c r="K1520">
        <v>10.36</v>
      </c>
      <c r="L1520">
        <v>12</v>
      </c>
      <c r="M1520">
        <v>0.89</v>
      </c>
      <c r="N1520">
        <v>8.5999999999999993E-2</v>
      </c>
      <c r="O1520">
        <v>0.03</v>
      </c>
      <c r="P1520">
        <v>2820</v>
      </c>
      <c r="Q1520">
        <v>2580</v>
      </c>
      <c r="U1520">
        <v>0.54500000000000004</v>
      </c>
      <c r="V1520">
        <v>0.19600000000000001</v>
      </c>
      <c r="AA1520" t="s">
        <v>1344</v>
      </c>
    </row>
    <row r="1521" spans="1:30">
      <c r="A1521" t="s">
        <v>260</v>
      </c>
      <c r="B1521" t="s">
        <v>53</v>
      </c>
      <c r="C1521" t="s">
        <v>335</v>
      </c>
      <c r="D1521" t="s">
        <v>967</v>
      </c>
      <c r="E1521" t="s">
        <v>968</v>
      </c>
      <c r="G1521">
        <f t="shared" si="23"/>
        <v>124.01424</v>
      </c>
      <c r="H1521">
        <v>37.799999999999997</v>
      </c>
      <c r="I1521">
        <v>0.3</v>
      </c>
      <c r="J1521">
        <v>18</v>
      </c>
      <c r="K1521">
        <v>5.4</v>
      </c>
      <c r="L1521">
        <v>0.27</v>
      </c>
      <c r="M1521">
        <v>0.01</v>
      </c>
      <c r="N1521">
        <v>5.3999999999999999E-2</v>
      </c>
      <c r="O1521">
        <v>0.02</v>
      </c>
      <c r="P1521">
        <v>2850</v>
      </c>
      <c r="Q1521">
        <v>2700</v>
      </c>
      <c r="U1521">
        <v>0.34300000000000003</v>
      </c>
      <c r="V1521">
        <v>0.27</v>
      </c>
      <c r="AA1521" t="s">
        <v>1324</v>
      </c>
    </row>
    <row r="1522" spans="1:30">
      <c r="A1522" t="s">
        <v>260</v>
      </c>
      <c r="B1522" t="s">
        <v>53</v>
      </c>
      <c r="C1522" t="s">
        <v>335</v>
      </c>
      <c r="D1522" t="s">
        <v>967</v>
      </c>
      <c r="E1522" t="s">
        <v>968</v>
      </c>
      <c r="G1522">
        <f t="shared" si="23"/>
        <v>124.99848000000001</v>
      </c>
      <c r="H1522">
        <v>38.1</v>
      </c>
      <c r="I1522">
        <v>0.34</v>
      </c>
      <c r="J1522">
        <v>475</v>
      </c>
      <c r="K1522">
        <v>161.5</v>
      </c>
      <c r="L1522">
        <v>5.2</v>
      </c>
      <c r="M1522">
        <v>17</v>
      </c>
      <c r="N1522">
        <v>0.14499999999999999</v>
      </c>
      <c r="O1522">
        <v>0.05</v>
      </c>
      <c r="P1522">
        <v>2830</v>
      </c>
      <c r="Q1522">
        <v>2420</v>
      </c>
      <c r="U1522">
        <v>0.23899999999999999</v>
      </c>
      <c r="V1522">
        <v>0.32600000000000001</v>
      </c>
      <c r="AA1522" t="s">
        <v>1345</v>
      </c>
    </row>
    <row r="1523" spans="1:30" s="57" customFormat="1">
      <c r="A1523" s="57" t="s">
        <v>260</v>
      </c>
      <c r="B1523" s="57" t="s">
        <v>53</v>
      </c>
      <c r="C1523" s="57" t="s">
        <v>335</v>
      </c>
      <c r="D1523" s="57" t="s">
        <v>967</v>
      </c>
      <c r="E1523" s="57" t="s">
        <v>968</v>
      </c>
      <c r="G1523" s="57">
        <f t="shared" si="23"/>
        <v>126.113952</v>
      </c>
      <c r="H1523" s="57">
        <v>38.44</v>
      </c>
      <c r="I1523" s="57">
        <v>0.34</v>
      </c>
      <c r="J1523" s="57">
        <v>65</v>
      </c>
      <c r="K1523" s="57">
        <v>22.1</v>
      </c>
      <c r="L1523" s="57">
        <v>2.7</v>
      </c>
      <c r="M1523" s="57">
        <v>4</v>
      </c>
      <c r="N1523" s="57">
        <v>0.123</v>
      </c>
      <c r="O1523" s="57">
        <v>0.04</v>
      </c>
      <c r="P1523" s="57">
        <v>2850</v>
      </c>
      <c r="Q1523" s="57">
        <v>2500</v>
      </c>
      <c r="U1523" s="57">
        <v>0.38800000000000001</v>
      </c>
      <c r="V1523" s="57">
        <v>0.25</v>
      </c>
      <c r="AA1523" s="57" t="s">
        <v>1344</v>
      </c>
      <c r="AB1523" s="57" t="s">
        <v>714</v>
      </c>
      <c r="AC1523" s="166" t="s">
        <v>715</v>
      </c>
    </row>
    <row r="1524" spans="1:30">
      <c r="A1524" t="s">
        <v>260</v>
      </c>
      <c r="B1524" t="s">
        <v>53</v>
      </c>
      <c r="C1524" t="s">
        <v>335</v>
      </c>
      <c r="D1524" t="s">
        <v>1160</v>
      </c>
      <c r="E1524" t="s">
        <v>1161</v>
      </c>
      <c r="G1524">
        <f t="shared" si="23"/>
        <v>127.19661600000002</v>
      </c>
      <c r="H1524">
        <v>38.770000000000003</v>
      </c>
      <c r="I1524">
        <v>0.12</v>
      </c>
      <c r="AA1524" t="s">
        <v>800</v>
      </c>
    </row>
    <row r="1525" spans="1:30">
      <c r="A1525" t="s">
        <v>260</v>
      </c>
      <c r="B1525" t="s">
        <v>53</v>
      </c>
      <c r="C1525" t="s">
        <v>335</v>
      </c>
      <c r="D1525" t="s">
        <v>967</v>
      </c>
      <c r="E1525" t="s">
        <v>968</v>
      </c>
      <c r="G1525">
        <f t="shared" si="23"/>
        <v>127.59031200000001</v>
      </c>
      <c r="H1525">
        <v>38.89</v>
      </c>
      <c r="I1525">
        <v>0.34</v>
      </c>
      <c r="J1525">
        <v>12</v>
      </c>
      <c r="K1525">
        <v>4.08</v>
      </c>
      <c r="L1525">
        <v>1.3</v>
      </c>
      <c r="M1525">
        <v>0.51</v>
      </c>
      <c r="N1525">
        <v>0.13100000000000001</v>
      </c>
      <c r="O1525">
        <v>0.04</v>
      </c>
      <c r="P1525">
        <v>2840</v>
      </c>
      <c r="Q1525">
        <v>2470</v>
      </c>
      <c r="V1525">
        <v>0.72499999999999998</v>
      </c>
      <c r="AA1525" t="s">
        <v>1344</v>
      </c>
    </row>
    <row r="1526" spans="1:30">
      <c r="A1526" t="s">
        <v>260</v>
      </c>
      <c r="B1526" t="s">
        <v>53</v>
      </c>
      <c r="C1526" t="s">
        <v>335</v>
      </c>
      <c r="D1526" t="s">
        <v>967</v>
      </c>
      <c r="E1526" t="s">
        <v>968</v>
      </c>
      <c r="G1526">
        <f t="shared" si="23"/>
        <v>128.70578399999999</v>
      </c>
      <c r="H1526">
        <v>39.229999999999997</v>
      </c>
      <c r="I1526">
        <v>0.3</v>
      </c>
      <c r="J1526">
        <v>330</v>
      </c>
      <c r="K1526">
        <v>99</v>
      </c>
      <c r="L1526">
        <v>23</v>
      </c>
      <c r="M1526">
        <v>7.5</v>
      </c>
      <c r="N1526">
        <v>0.191</v>
      </c>
      <c r="O1526">
        <v>0.06</v>
      </c>
      <c r="P1526">
        <v>2810</v>
      </c>
      <c r="Q1526">
        <v>2270</v>
      </c>
      <c r="U1526">
        <v>0.15</v>
      </c>
      <c r="V1526">
        <v>0.78200000000000003</v>
      </c>
      <c r="AA1526" t="s">
        <v>1344</v>
      </c>
    </row>
    <row r="1527" spans="1:30">
      <c r="A1527" t="s">
        <v>260</v>
      </c>
      <c r="B1527" t="s">
        <v>53</v>
      </c>
      <c r="C1527" t="s">
        <v>335</v>
      </c>
      <c r="D1527" t="s">
        <v>967</v>
      </c>
      <c r="E1527" t="s">
        <v>968</v>
      </c>
      <c r="G1527">
        <f t="shared" si="23"/>
        <v>129.69002400000002</v>
      </c>
      <c r="H1527">
        <v>39.53</v>
      </c>
      <c r="I1527">
        <v>0.24</v>
      </c>
      <c r="J1527">
        <v>128</v>
      </c>
      <c r="K1527">
        <v>30.72</v>
      </c>
      <c r="L1527">
        <v>80</v>
      </c>
      <c r="M1527">
        <v>0.76</v>
      </c>
      <c r="N1527">
        <v>0.1</v>
      </c>
      <c r="O1527">
        <v>0.02</v>
      </c>
      <c r="P1527">
        <v>2830</v>
      </c>
      <c r="Q1527">
        <v>2540</v>
      </c>
      <c r="U1527">
        <v>0.72199999999999998</v>
      </c>
      <c r="V1527">
        <v>0.13900000000000001</v>
      </c>
      <c r="AA1527" t="s">
        <v>1344</v>
      </c>
    </row>
    <row r="1528" spans="1:30">
      <c r="A1528" t="s">
        <v>260</v>
      </c>
      <c r="B1528" t="s">
        <v>53</v>
      </c>
      <c r="C1528" t="s">
        <v>335</v>
      </c>
      <c r="D1528" t="s">
        <v>967</v>
      </c>
      <c r="E1528" t="s">
        <v>968</v>
      </c>
      <c r="G1528">
        <f t="shared" si="23"/>
        <v>130.51022400000002</v>
      </c>
      <c r="H1528">
        <v>39.78</v>
      </c>
      <c r="I1528">
        <v>0.27</v>
      </c>
      <c r="J1528">
        <v>9.4</v>
      </c>
      <c r="K1528">
        <v>2.54</v>
      </c>
      <c r="L1528">
        <v>6.7</v>
      </c>
      <c r="M1528">
        <v>0.37</v>
      </c>
      <c r="N1528">
        <v>8.7999999999999995E-2</v>
      </c>
      <c r="O1528">
        <v>0.02</v>
      </c>
      <c r="P1528">
        <v>2820</v>
      </c>
      <c r="Q1528">
        <v>2580</v>
      </c>
      <c r="U1528">
        <v>0.52500000000000002</v>
      </c>
      <c r="V1528">
        <v>0.23200000000000001</v>
      </c>
      <c r="AA1528" t="s">
        <v>1344</v>
      </c>
    </row>
    <row r="1529" spans="1:30">
      <c r="A1529" t="s">
        <v>260</v>
      </c>
      <c r="B1529" t="s">
        <v>53</v>
      </c>
      <c r="C1529" t="s">
        <v>335</v>
      </c>
      <c r="D1529" t="s">
        <v>967</v>
      </c>
      <c r="E1529" t="s">
        <v>968</v>
      </c>
      <c r="G1529">
        <f t="shared" si="23"/>
        <v>131.39604</v>
      </c>
      <c r="H1529">
        <v>40.049999999999997</v>
      </c>
      <c r="I1529">
        <v>0.15</v>
      </c>
      <c r="J1529">
        <v>1200</v>
      </c>
      <c r="K1529">
        <v>180</v>
      </c>
      <c r="L1529">
        <v>69</v>
      </c>
      <c r="M1529">
        <v>34</v>
      </c>
      <c r="N1529">
        <v>0.22800000000000001</v>
      </c>
      <c r="O1529">
        <v>0.03</v>
      </c>
      <c r="P1529">
        <v>2840</v>
      </c>
      <c r="Q1529">
        <v>2190</v>
      </c>
      <c r="U1529">
        <v>0.27300000000000002</v>
      </c>
      <c r="V1529">
        <v>0.48499999999999999</v>
      </c>
      <c r="AA1529" t="s">
        <v>1344</v>
      </c>
    </row>
    <row r="1530" spans="1:30">
      <c r="A1530" t="s">
        <v>260</v>
      </c>
      <c r="B1530" t="s">
        <v>53</v>
      </c>
      <c r="C1530" t="s">
        <v>335</v>
      </c>
      <c r="D1530" t="s">
        <v>967</v>
      </c>
      <c r="E1530" t="s">
        <v>968</v>
      </c>
      <c r="G1530">
        <f t="shared" si="23"/>
        <v>131.88816000000003</v>
      </c>
      <c r="H1530">
        <v>40.200000000000003</v>
      </c>
      <c r="I1530">
        <v>2.65</v>
      </c>
      <c r="AA1530" t="s">
        <v>800</v>
      </c>
    </row>
    <row r="1531" spans="1:30">
      <c r="A1531" t="s">
        <v>266</v>
      </c>
      <c r="B1531" t="s">
        <v>65</v>
      </c>
      <c r="C1531" t="s">
        <v>335</v>
      </c>
      <c r="D1531" t="s">
        <v>971</v>
      </c>
      <c r="E1531" t="s">
        <v>972</v>
      </c>
      <c r="G1531">
        <f t="shared" si="23"/>
        <v>1126.495488</v>
      </c>
      <c r="H1531">
        <v>343.36</v>
      </c>
      <c r="I1531">
        <v>0</v>
      </c>
      <c r="N1531">
        <v>5.8000000000000003E-2</v>
      </c>
      <c r="O1531">
        <v>0</v>
      </c>
      <c r="U1531">
        <v>0.34499999999999997</v>
      </c>
      <c r="V1531">
        <v>0.20699999999999999</v>
      </c>
      <c r="AA1531" t="s">
        <v>1346</v>
      </c>
    </row>
    <row r="1532" spans="1:30">
      <c r="A1532" s="17" t="s">
        <v>266</v>
      </c>
      <c r="B1532" s="17" t="s">
        <v>42</v>
      </c>
      <c r="C1532" t="s">
        <v>335</v>
      </c>
      <c r="D1532" t="s">
        <v>967</v>
      </c>
      <c r="E1532" t="s">
        <v>968</v>
      </c>
      <c r="G1532">
        <f t="shared" si="23"/>
        <v>916.58990400000005</v>
      </c>
      <c r="H1532">
        <v>279.38</v>
      </c>
      <c r="I1532">
        <v>0.27</v>
      </c>
      <c r="N1532">
        <v>6.8000000000000005E-2</v>
      </c>
      <c r="O1532">
        <v>0.02</v>
      </c>
      <c r="U1532">
        <v>0.11799999999999999</v>
      </c>
      <c r="V1532">
        <v>0.29399999999999998</v>
      </c>
      <c r="AA1532" t="s">
        <v>905</v>
      </c>
    </row>
    <row r="1533" spans="1:30" s="17" customFormat="1">
      <c r="A1533" s="17" t="s">
        <v>266</v>
      </c>
      <c r="B1533" s="17" t="s">
        <v>42</v>
      </c>
      <c r="C1533" s="17" t="s">
        <v>335</v>
      </c>
      <c r="D1533" s="17" t="s">
        <v>967</v>
      </c>
      <c r="E1533" s="17" t="s">
        <v>968</v>
      </c>
      <c r="G1533" s="17">
        <f t="shared" si="23"/>
        <v>918.39434400000005</v>
      </c>
      <c r="H1533" s="17">
        <v>279.93</v>
      </c>
      <c r="I1533" s="17">
        <v>0.18</v>
      </c>
      <c r="J1533" s="17">
        <v>0.1</v>
      </c>
      <c r="K1533">
        <v>0.02</v>
      </c>
      <c r="N1533" s="17">
        <v>0.10299999999999999</v>
      </c>
      <c r="O1533" s="17">
        <v>0.02</v>
      </c>
      <c r="U1533" s="17">
        <v>0.17499999999999999</v>
      </c>
      <c r="V1533" s="17">
        <v>0.19400000000000001</v>
      </c>
      <c r="AA1533" s="17" t="s">
        <v>905</v>
      </c>
      <c r="AB1533" s="17" t="str">
        <f>Sampling_2022!W105</f>
        <v>SR-2022-001/K-33-2-1</v>
      </c>
      <c r="AC1533" s="214" t="s">
        <v>907</v>
      </c>
      <c r="AD1533" s="17" t="str">
        <f>Sampling_2022!AB105</f>
        <v xml:space="preserve">The authorization was for DeepBay6 which has the same name but has no data. This intervals, cores are partly missing and way too small, and not the good lithology. </v>
      </c>
    </row>
    <row r="1534" spans="1:30" s="17" customFormat="1">
      <c r="A1534" s="17" t="s">
        <v>266</v>
      </c>
      <c r="B1534" s="17" t="s">
        <v>42</v>
      </c>
      <c r="C1534" s="17" t="s">
        <v>335</v>
      </c>
      <c r="D1534" s="17" t="s">
        <v>967</v>
      </c>
      <c r="E1534" s="17" t="s">
        <v>968</v>
      </c>
      <c r="G1534" s="17">
        <f t="shared" si="23"/>
        <v>920.29720800000007</v>
      </c>
      <c r="H1534" s="17">
        <v>280.51</v>
      </c>
      <c r="I1534" s="17">
        <v>0.18</v>
      </c>
      <c r="J1534" s="17">
        <v>1.2</v>
      </c>
      <c r="K1534">
        <v>0.22</v>
      </c>
      <c r="N1534" s="17">
        <v>6.3E-2</v>
      </c>
      <c r="O1534" s="17">
        <v>0.01</v>
      </c>
      <c r="U1534" s="17">
        <v>0.159</v>
      </c>
      <c r="V1534" s="17">
        <v>0.318</v>
      </c>
      <c r="AA1534" s="17" t="s">
        <v>905</v>
      </c>
      <c r="AC1534" s="214" t="s">
        <v>907</v>
      </c>
      <c r="AD1534" s="17" t="str">
        <f>AD1533</f>
        <v xml:space="preserve">The authorization was for DeepBay6 which has the same name but has no data. This intervals, cores are partly missing and way too small, and not the good lithology. </v>
      </c>
    </row>
    <row r="1535" spans="1:30">
      <c r="A1535" s="17" t="s">
        <v>266</v>
      </c>
      <c r="B1535" s="17" t="s">
        <v>42</v>
      </c>
      <c r="C1535" t="s">
        <v>335</v>
      </c>
      <c r="D1535" t="s">
        <v>967</v>
      </c>
      <c r="E1535" t="s">
        <v>968</v>
      </c>
      <c r="G1535">
        <f t="shared" si="23"/>
        <v>927.77743200000009</v>
      </c>
      <c r="H1535">
        <v>282.79000000000002</v>
      </c>
      <c r="I1535">
        <v>0.18</v>
      </c>
      <c r="N1535">
        <v>4.8000000000000001E-2</v>
      </c>
      <c r="O1535">
        <v>0.01</v>
      </c>
      <c r="U1535">
        <v>0.104</v>
      </c>
      <c r="V1535">
        <v>0.29199999999999998</v>
      </c>
      <c r="AA1535" t="s">
        <v>905</v>
      </c>
    </row>
    <row r="1536" spans="1:30">
      <c r="A1536" t="s">
        <v>266</v>
      </c>
      <c r="B1536" t="s">
        <v>65</v>
      </c>
      <c r="C1536" t="s">
        <v>335</v>
      </c>
      <c r="D1536" t="s">
        <v>967</v>
      </c>
      <c r="E1536" t="s">
        <v>968</v>
      </c>
      <c r="G1536">
        <f t="shared" si="23"/>
        <v>1077.5787600000001</v>
      </c>
      <c r="H1536">
        <v>328.45</v>
      </c>
      <c r="I1536">
        <v>0.15</v>
      </c>
      <c r="N1536">
        <v>1.6E-2</v>
      </c>
      <c r="O1536">
        <v>0</v>
      </c>
      <c r="U1536">
        <v>0.125</v>
      </c>
      <c r="V1536">
        <v>0.25</v>
      </c>
      <c r="AA1536" t="s">
        <v>1347</v>
      </c>
    </row>
    <row r="1537" spans="1:30">
      <c r="A1537" t="s">
        <v>266</v>
      </c>
      <c r="B1537" t="s">
        <v>65</v>
      </c>
      <c r="C1537" t="s">
        <v>335</v>
      </c>
      <c r="D1537" t="s">
        <v>967</v>
      </c>
      <c r="E1537" t="s">
        <v>968</v>
      </c>
      <c r="G1537">
        <f t="shared" si="23"/>
        <v>1083.97632</v>
      </c>
      <c r="H1537">
        <v>330.4</v>
      </c>
      <c r="I1537">
        <v>0.18</v>
      </c>
      <c r="N1537">
        <v>1.4999999999999999E-2</v>
      </c>
      <c r="O1537">
        <v>0</v>
      </c>
      <c r="U1537">
        <v>0.2</v>
      </c>
      <c r="V1537">
        <v>0.4</v>
      </c>
      <c r="AA1537" t="s">
        <v>1347</v>
      </c>
    </row>
    <row r="1538" spans="1:30">
      <c r="A1538" t="s">
        <v>266</v>
      </c>
      <c r="B1538" t="s">
        <v>65</v>
      </c>
      <c r="C1538" t="s">
        <v>335</v>
      </c>
      <c r="D1538" t="s">
        <v>967</v>
      </c>
      <c r="E1538" t="s">
        <v>968</v>
      </c>
      <c r="G1538">
        <f t="shared" si="23"/>
        <v>1120.9837440000001</v>
      </c>
      <c r="H1538">
        <v>341.68</v>
      </c>
      <c r="I1538">
        <v>0.18</v>
      </c>
      <c r="N1538">
        <v>5.7000000000000002E-2</v>
      </c>
      <c r="O1538">
        <v>0.01</v>
      </c>
      <c r="U1538">
        <v>3.5000000000000003E-2</v>
      </c>
      <c r="V1538">
        <v>0.45600000000000002</v>
      </c>
      <c r="AA1538" t="s">
        <v>1348</v>
      </c>
    </row>
    <row r="1539" spans="1:30" s="17" customFormat="1">
      <c r="A1539" s="17" t="s">
        <v>266</v>
      </c>
      <c r="B1539" s="17" t="s">
        <v>68</v>
      </c>
      <c r="C1539" s="17" t="s">
        <v>335</v>
      </c>
      <c r="D1539" s="17" t="s">
        <v>967</v>
      </c>
      <c r="E1539" s="17" t="s">
        <v>968</v>
      </c>
      <c r="G1539" s="17">
        <f t="shared" ref="G1539:G1579" si="24">H1539*3.2808</f>
        <v>1150.6749840000002</v>
      </c>
      <c r="H1539" s="17">
        <v>350.73</v>
      </c>
      <c r="I1539" s="17">
        <v>0.21</v>
      </c>
      <c r="N1539" s="17">
        <v>6.0999999999999999E-2</v>
      </c>
      <c r="O1539" s="17">
        <v>0.01</v>
      </c>
      <c r="U1539" s="17">
        <v>8.2000000000000003E-2</v>
      </c>
      <c r="V1539" s="17">
        <v>0.34399999999999997</v>
      </c>
      <c r="AA1539" s="17" t="s">
        <v>933</v>
      </c>
      <c r="AB1539" s="17" t="str">
        <f>Sampling_2022!W119</f>
        <v>SR-2022-001/K-33-</v>
      </c>
      <c r="AD1539" s="17" t="str">
        <f>Sampling_2022!AB119</f>
        <v>No match, don't have it.</v>
      </c>
    </row>
    <row r="1540" spans="1:30" s="57" customFormat="1">
      <c r="A1540" s="13" t="s">
        <v>278</v>
      </c>
      <c r="B1540" s="13" t="s">
        <v>62</v>
      </c>
      <c r="C1540" s="57" t="s">
        <v>335</v>
      </c>
      <c r="D1540" s="57" t="s">
        <v>967</v>
      </c>
      <c r="E1540" s="57" t="s">
        <v>968</v>
      </c>
      <c r="G1540" s="57">
        <f t="shared" si="24"/>
        <v>1410.9736560000001</v>
      </c>
      <c r="H1540" s="57">
        <v>430.07</v>
      </c>
      <c r="I1540" s="57">
        <v>3.35</v>
      </c>
      <c r="J1540" s="57">
        <v>0.53</v>
      </c>
      <c r="K1540" s="57">
        <v>1.78</v>
      </c>
      <c r="L1540" s="57">
        <v>0.36</v>
      </c>
      <c r="N1540" s="57">
        <v>1.2999999999999999E-2</v>
      </c>
      <c r="O1540" s="57">
        <v>0.04</v>
      </c>
      <c r="P1540" s="57">
        <v>2700</v>
      </c>
      <c r="AB1540" s="57" t="s">
        <v>827</v>
      </c>
      <c r="AC1540" s="149" t="s">
        <v>828</v>
      </c>
    </row>
    <row r="1541" spans="1:30">
      <c r="A1541" t="s">
        <v>278</v>
      </c>
      <c r="B1541" t="s">
        <v>62</v>
      </c>
      <c r="C1541" t="s">
        <v>335</v>
      </c>
      <c r="D1541" t="s">
        <v>967</v>
      </c>
      <c r="E1541" t="s">
        <v>968</v>
      </c>
      <c r="G1541">
        <f t="shared" si="24"/>
        <v>1421.9971440000002</v>
      </c>
      <c r="H1541">
        <v>433.43</v>
      </c>
      <c r="I1541">
        <v>2.3199999999999998</v>
      </c>
      <c r="J1541">
        <v>4.2</v>
      </c>
      <c r="K1541">
        <v>9.74</v>
      </c>
      <c r="L1541">
        <v>0.97</v>
      </c>
      <c r="M1541">
        <v>0.08</v>
      </c>
      <c r="N1541">
        <v>2.4E-2</v>
      </c>
      <c r="O1541">
        <v>0.06</v>
      </c>
      <c r="P1541">
        <v>2700</v>
      </c>
    </row>
    <row r="1542" spans="1:30">
      <c r="A1542" t="s">
        <v>278</v>
      </c>
      <c r="B1542" t="s">
        <v>62</v>
      </c>
      <c r="C1542" t="s">
        <v>335</v>
      </c>
      <c r="D1542" t="s">
        <v>967</v>
      </c>
      <c r="E1542" t="s">
        <v>968</v>
      </c>
      <c r="G1542">
        <f t="shared" si="24"/>
        <v>1429.5757920000001</v>
      </c>
      <c r="H1542">
        <v>435.74</v>
      </c>
      <c r="I1542">
        <v>0.91</v>
      </c>
      <c r="J1542">
        <v>0.1</v>
      </c>
      <c r="K1542">
        <v>0.09</v>
      </c>
      <c r="L1542">
        <v>0.1</v>
      </c>
      <c r="N1542">
        <v>4.0000000000000001E-3</v>
      </c>
      <c r="O1542">
        <v>0</v>
      </c>
      <c r="P1542">
        <v>2690</v>
      </c>
    </row>
    <row r="1543" spans="1:30">
      <c r="A1543" t="s">
        <v>278</v>
      </c>
      <c r="B1543" t="s">
        <v>62</v>
      </c>
      <c r="C1543" t="s">
        <v>335</v>
      </c>
      <c r="D1543" t="s">
        <v>967</v>
      </c>
      <c r="E1543" t="s">
        <v>968</v>
      </c>
      <c r="G1543">
        <f t="shared" si="24"/>
        <v>1432.5941280000002</v>
      </c>
      <c r="H1543">
        <v>436.66</v>
      </c>
      <c r="I1543">
        <v>0.73</v>
      </c>
      <c r="J1543">
        <v>3.1</v>
      </c>
      <c r="K1543">
        <v>2.2599999999999998</v>
      </c>
      <c r="L1543">
        <v>3.03</v>
      </c>
      <c r="N1543">
        <v>1.7000000000000001E-2</v>
      </c>
      <c r="O1543">
        <v>0.01</v>
      </c>
      <c r="P1543">
        <v>2690</v>
      </c>
    </row>
    <row r="1544" spans="1:30">
      <c r="A1544" t="s">
        <v>278</v>
      </c>
      <c r="B1544" t="s">
        <v>62</v>
      </c>
      <c r="C1544" t="s">
        <v>335</v>
      </c>
      <c r="D1544" t="s">
        <v>967</v>
      </c>
      <c r="E1544" t="s">
        <v>968</v>
      </c>
      <c r="G1544">
        <f t="shared" si="24"/>
        <v>1434.989112</v>
      </c>
      <c r="H1544">
        <v>437.39</v>
      </c>
      <c r="I1544">
        <v>0.55000000000000004</v>
      </c>
      <c r="J1544">
        <v>61</v>
      </c>
      <c r="K1544">
        <v>33.549999999999997</v>
      </c>
      <c r="L1544">
        <v>0.96</v>
      </c>
      <c r="M1544">
        <v>0.2</v>
      </c>
      <c r="N1544">
        <v>2.4E-2</v>
      </c>
      <c r="O1544">
        <v>0.01</v>
      </c>
      <c r="P1544">
        <v>2680</v>
      </c>
    </row>
    <row r="1545" spans="1:30" s="57" customFormat="1">
      <c r="A1545" s="13" t="s">
        <v>278</v>
      </c>
      <c r="B1545" s="13" t="s">
        <v>62</v>
      </c>
      <c r="C1545" s="57" t="s">
        <v>335</v>
      </c>
      <c r="D1545" s="57" t="s">
        <v>967</v>
      </c>
      <c r="E1545" s="57" t="s">
        <v>968</v>
      </c>
      <c r="G1545" s="57">
        <f t="shared" si="24"/>
        <v>1436.7935520000001</v>
      </c>
      <c r="H1545" s="57">
        <v>437.94</v>
      </c>
      <c r="I1545" s="57">
        <v>0.98</v>
      </c>
      <c r="J1545" s="57">
        <v>370</v>
      </c>
      <c r="K1545" s="57">
        <v>362.6</v>
      </c>
      <c r="L1545" s="57">
        <v>150</v>
      </c>
      <c r="M1545" s="57">
        <v>43</v>
      </c>
      <c r="N1545" s="57">
        <v>2.1000000000000001E-2</v>
      </c>
      <c r="O1545" s="57">
        <v>0.02</v>
      </c>
      <c r="P1545" s="57">
        <v>2700</v>
      </c>
      <c r="AB1545" s="57" t="s">
        <v>831</v>
      </c>
      <c r="AC1545" s="151" t="s">
        <v>832</v>
      </c>
    </row>
    <row r="1546" spans="1:30">
      <c r="A1546" t="s">
        <v>278</v>
      </c>
      <c r="B1546" t="s">
        <v>62</v>
      </c>
      <c r="C1546" t="s">
        <v>335</v>
      </c>
      <c r="D1546" t="s">
        <v>967</v>
      </c>
      <c r="E1546" t="s">
        <v>968</v>
      </c>
      <c r="G1546">
        <f t="shared" si="24"/>
        <v>1439.9759280000001</v>
      </c>
      <c r="H1546">
        <v>438.91</v>
      </c>
      <c r="I1546">
        <v>0.61</v>
      </c>
      <c r="J1546">
        <v>0.1</v>
      </c>
      <c r="K1546">
        <v>0.06</v>
      </c>
      <c r="L1546">
        <v>0.06</v>
      </c>
      <c r="N1546">
        <v>1.0999999999999999E-2</v>
      </c>
      <c r="O1546">
        <v>0.01</v>
      </c>
      <c r="P1546">
        <v>2700</v>
      </c>
    </row>
    <row r="1547" spans="1:30">
      <c r="A1547" t="s">
        <v>278</v>
      </c>
      <c r="B1547" t="s">
        <v>62</v>
      </c>
      <c r="C1547" t="s">
        <v>335</v>
      </c>
      <c r="D1547" t="s">
        <v>967</v>
      </c>
      <c r="E1547" t="s">
        <v>968</v>
      </c>
      <c r="G1547">
        <f t="shared" si="24"/>
        <v>1441.977216</v>
      </c>
      <c r="H1547">
        <v>439.52</v>
      </c>
      <c r="I1547">
        <v>0.49</v>
      </c>
      <c r="J1547">
        <v>6</v>
      </c>
      <c r="K1547">
        <v>2.94</v>
      </c>
      <c r="L1547">
        <v>0.59</v>
      </c>
      <c r="M1547">
        <v>0.43</v>
      </c>
      <c r="N1547">
        <v>2.1999999999999999E-2</v>
      </c>
      <c r="O1547">
        <v>0.01</v>
      </c>
      <c r="P1547">
        <v>2690</v>
      </c>
    </row>
    <row r="1548" spans="1:30">
      <c r="A1548" t="s">
        <v>278</v>
      </c>
      <c r="B1548" t="s">
        <v>62</v>
      </c>
      <c r="C1548" t="s">
        <v>335</v>
      </c>
      <c r="D1548" t="s">
        <v>967</v>
      </c>
      <c r="E1548" t="s">
        <v>968</v>
      </c>
      <c r="G1548">
        <f t="shared" si="24"/>
        <v>1443.5848080000001</v>
      </c>
      <c r="H1548">
        <v>440.01</v>
      </c>
      <c r="I1548">
        <v>0.49</v>
      </c>
      <c r="J1548">
        <v>1.7</v>
      </c>
      <c r="K1548">
        <v>0.83</v>
      </c>
      <c r="L1548">
        <v>1.3</v>
      </c>
      <c r="M1548">
        <v>0.21</v>
      </c>
      <c r="N1548">
        <v>2E-3</v>
      </c>
      <c r="O1548">
        <v>0</v>
      </c>
      <c r="P1548">
        <v>2700</v>
      </c>
    </row>
    <row r="1549" spans="1:30">
      <c r="A1549" t="s">
        <v>278</v>
      </c>
      <c r="B1549" t="s">
        <v>62</v>
      </c>
      <c r="C1549" t="s">
        <v>335</v>
      </c>
      <c r="D1549" t="s">
        <v>967</v>
      </c>
      <c r="E1549" t="s">
        <v>968</v>
      </c>
      <c r="G1549">
        <f t="shared" si="24"/>
        <v>1445.1924000000001</v>
      </c>
      <c r="H1549">
        <v>440.5</v>
      </c>
      <c r="I1549">
        <v>1.55</v>
      </c>
      <c r="J1549">
        <v>0.35</v>
      </c>
      <c r="K1549">
        <v>0.54</v>
      </c>
      <c r="L1549">
        <v>0.31</v>
      </c>
      <c r="N1549">
        <v>2.1999999999999999E-2</v>
      </c>
      <c r="O1549">
        <v>0.03</v>
      </c>
      <c r="P1549">
        <v>2690</v>
      </c>
    </row>
    <row r="1550" spans="1:30">
      <c r="A1550" t="s">
        <v>278</v>
      </c>
      <c r="B1550" t="s">
        <v>62</v>
      </c>
      <c r="C1550" t="s">
        <v>335</v>
      </c>
      <c r="D1550" t="s">
        <v>1019</v>
      </c>
      <c r="E1550" t="s">
        <v>1020</v>
      </c>
      <c r="G1550">
        <f t="shared" si="24"/>
        <v>1450.27764</v>
      </c>
      <c r="H1550">
        <v>442.05</v>
      </c>
      <c r="I1550">
        <v>0.21</v>
      </c>
    </row>
    <row r="1551" spans="1:30">
      <c r="A1551" t="s">
        <v>298</v>
      </c>
      <c r="B1551" t="s">
        <v>62</v>
      </c>
      <c r="C1551" t="s">
        <v>335</v>
      </c>
      <c r="D1551" t="s">
        <v>967</v>
      </c>
      <c r="E1551" t="s">
        <v>968</v>
      </c>
      <c r="G1551">
        <f t="shared" si="24"/>
        <v>1514.9750160000001</v>
      </c>
      <c r="H1551">
        <v>461.77</v>
      </c>
      <c r="I1551">
        <v>0.24</v>
      </c>
      <c r="J1551">
        <v>1.91</v>
      </c>
      <c r="K1551">
        <v>0.46</v>
      </c>
      <c r="L1551">
        <v>0.99</v>
      </c>
      <c r="M1551">
        <v>0.44</v>
      </c>
      <c r="N1551">
        <v>7.8E-2</v>
      </c>
      <c r="O1551">
        <v>0.02</v>
      </c>
      <c r="P1551">
        <v>2670</v>
      </c>
      <c r="Q1551">
        <v>2460</v>
      </c>
      <c r="AA1551" t="s">
        <v>838</v>
      </c>
    </row>
    <row r="1552" spans="1:30">
      <c r="A1552" t="s">
        <v>298</v>
      </c>
      <c r="B1552" t="s">
        <v>62</v>
      </c>
      <c r="C1552" t="s">
        <v>335</v>
      </c>
      <c r="D1552" t="s">
        <v>967</v>
      </c>
      <c r="E1552" t="s">
        <v>968</v>
      </c>
      <c r="G1552">
        <f t="shared" si="24"/>
        <v>1515.795216</v>
      </c>
      <c r="H1552">
        <v>462.02</v>
      </c>
      <c r="I1552">
        <v>0.12</v>
      </c>
      <c r="J1552">
        <v>0.67</v>
      </c>
      <c r="K1552">
        <v>0.08</v>
      </c>
      <c r="L1552">
        <v>0.52</v>
      </c>
      <c r="M1552">
        <v>0.41</v>
      </c>
      <c r="N1552">
        <v>7.5999999999999998E-2</v>
      </c>
      <c r="O1552">
        <v>0.01</v>
      </c>
      <c r="P1552">
        <v>2680</v>
      </c>
      <c r="Q1552">
        <v>2470</v>
      </c>
      <c r="AA1552" t="s">
        <v>838</v>
      </c>
    </row>
    <row r="1553" spans="1:30">
      <c r="A1553" s="13" t="s">
        <v>298</v>
      </c>
      <c r="B1553" s="13" t="s">
        <v>62</v>
      </c>
      <c r="C1553" t="s">
        <v>335</v>
      </c>
      <c r="D1553" t="s">
        <v>967</v>
      </c>
      <c r="E1553" t="s">
        <v>968</v>
      </c>
      <c r="G1553">
        <f t="shared" si="24"/>
        <v>1516.1889120000001</v>
      </c>
      <c r="H1553">
        <v>462.14</v>
      </c>
      <c r="I1553">
        <v>0.21</v>
      </c>
      <c r="J1553">
        <v>469</v>
      </c>
      <c r="K1553">
        <v>98.49</v>
      </c>
      <c r="L1553">
        <v>140</v>
      </c>
      <c r="M1553">
        <v>11.6</v>
      </c>
      <c r="N1553">
        <v>0.19</v>
      </c>
      <c r="O1553">
        <v>0.04</v>
      </c>
      <c r="P1553">
        <v>2680</v>
      </c>
      <c r="Q1553">
        <v>2170</v>
      </c>
      <c r="AA1553" t="s">
        <v>837</v>
      </c>
    </row>
    <row r="1554" spans="1:30">
      <c r="A1554" t="s">
        <v>298</v>
      </c>
      <c r="B1554" t="s">
        <v>62</v>
      </c>
      <c r="C1554" t="s">
        <v>335</v>
      </c>
      <c r="D1554" t="s">
        <v>967</v>
      </c>
      <c r="E1554" t="s">
        <v>968</v>
      </c>
      <c r="G1554">
        <f t="shared" si="24"/>
        <v>1516.8778800000002</v>
      </c>
      <c r="H1554">
        <v>462.35</v>
      </c>
      <c r="I1554">
        <v>0.15</v>
      </c>
      <c r="J1554">
        <v>77.5</v>
      </c>
      <c r="K1554">
        <v>11.62</v>
      </c>
      <c r="L1554">
        <v>51.9</v>
      </c>
      <c r="M1554">
        <v>0.6</v>
      </c>
      <c r="N1554">
        <v>9.4E-2</v>
      </c>
      <c r="O1554">
        <v>0.01</v>
      </c>
      <c r="P1554">
        <v>2670</v>
      </c>
      <c r="Q1554">
        <v>2420</v>
      </c>
      <c r="AA1554" t="s">
        <v>837</v>
      </c>
    </row>
    <row r="1555" spans="1:30" s="309" customFormat="1">
      <c r="A1555" s="57" t="s">
        <v>298</v>
      </c>
      <c r="B1555" s="57" t="s">
        <v>62</v>
      </c>
      <c r="C1555" s="309" t="s">
        <v>335</v>
      </c>
      <c r="D1555" s="309" t="s">
        <v>967</v>
      </c>
      <c r="E1555" s="309" t="s">
        <v>968</v>
      </c>
      <c r="G1555" s="309">
        <f t="shared" si="24"/>
        <v>1517.3700000000001</v>
      </c>
      <c r="H1555" s="309">
        <v>462.5</v>
      </c>
      <c r="I1555" s="309">
        <v>0.24</v>
      </c>
      <c r="J1555" s="309">
        <v>0.22</v>
      </c>
      <c r="K1555" s="309">
        <v>0.05</v>
      </c>
      <c r="L1555" s="309">
        <v>0.18</v>
      </c>
      <c r="N1555" s="309">
        <v>3.6999999999999998E-2</v>
      </c>
      <c r="O1555" s="309">
        <v>0.01</v>
      </c>
      <c r="P1555" s="309">
        <v>2680</v>
      </c>
      <c r="Q1555" s="309">
        <v>2580</v>
      </c>
      <c r="AA1555" s="309" t="s">
        <v>838</v>
      </c>
      <c r="AB1555" s="309" t="s">
        <v>1349</v>
      </c>
      <c r="AC1555" s="155" t="s">
        <v>840</v>
      </c>
      <c r="AD1555" s="243" t="str">
        <f>Sampling_2022!AE82</f>
        <v>There are 2 SR-2022-001/D-66-1-1, please see the picture to see wich one is D-66(1) and D-66(2)</v>
      </c>
    </row>
    <row r="1556" spans="1:30">
      <c r="A1556" t="s">
        <v>298</v>
      </c>
      <c r="B1556" t="s">
        <v>62</v>
      </c>
      <c r="C1556" t="s">
        <v>335</v>
      </c>
      <c r="D1556" t="s">
        <v>967</v>
      </c>
      <c r="E1556" t="s">
        <v>968</v>
      </c>
      <c r="G1556">
        <f t="shared" si="24"/>
        <v>1518.1902</v>
      </c>
      <c r="H1556">
        <v>462.75</v>
      </c>
      <c r="I1556">
        <v>0.24</v>
      </c>
      <c r="J1556">
        <v>0.46</v>
      </c>
      <c r="K1556">
        <v>0.11</v>
      </c>
      <c r="L1556">
        <v>0.41</v>
      </c>
      <c r="M1556">
        <v>7.0000000000000007E-2</v>
      </c>
      <c r="N1556">
        <v>3.5999999999999997E-2</v>
      </c>
      <c r="O1556">
        <v>0.01</v>
      </c>
      <c r="P1556">
        <v>2680</v>
      </c>
      <c r="Q1556">
        <v>2580</v>
      </c>
      <c r="AA1556" t="s">
        <v>838</v>
      </c>
    </row>
    <row r="1557" spans="1:30">
      <c r="A1557" t="s">
        <v>298</v>
      </c>
      <c r="B1557" t="s">
        <v>62</v>
      </c>
      <c r="C1557" t="s">
        <v>335</v>
      </c>
      <c r="D1557" t="s">
        <v>967</v>
      </c>
      <c r="E1557" t="s">
        <v>968</v>
      </c>
      <c r="G1557">
        <f t="shared" si="24"/>
        <v>1518.9775920000002</v>
      </c>
      <c r="H1557">
        <v>462.99</v>
      </c>
      <c r="I1557">
        <v>0.18</v>
      </c>
      <c r="J1557">
        <v>0.62</v>
      </c>
      <c r="K1557">
        <v>0.11</v>
      </c>
      <c r="L1557">
        <v>0.53</v>
      </c>
      <c r="M1557">
        <v>0.2</v>
      </c>
      <c r="N1557">
        <v>4.7E-2</v>
      </c>
      <c r="O1557">
        <v>0.01</v>
      </c>
      <c r="P1557">
        <v>2680</v>
      </c>
      <c r="Q1557">
        <v>2550</v>
      </c>
      <c r="AA1557" t="s">
        <v>838</v>
      </c>
    </row>
    <row r="1558" spans="1:30">
      <c r="A1558" t="s">
        <v>298</v>
      </c>
      <c r="B1558" t="s">
        <v>62</v>
      </c>
      <c r="C1558" t="s">
        <v>335</v>
      </c>
      <c r="D1558" t="s">
        <v>967</v>
      </c>
      <c r="E1558" t="s">
        <v>968</v>
      </c>
      <c r="G1558">
        <f t="shared" si="24"/>
        <v>1519.5681360000001</v>
      </c>
      <c r="H1558">
        <v>463.17</v>
      </c>
      <c r="I1558">
        <v>0.27</v>
      </c>
      <c r="J1558">
        <v>0.63</v>
      </c>
      <c r="K1558">
        <v>0.17</v>
      </c>
      <c r="L1558">
        <v>0.54</v>
      </c>
      <c r="M1558">
        <v>0.18</v>
      </c>
      <c r="N1558">
        <v>3.9E-2</v>
      </c>
      <c r="O1558">
        <v>0.01</v>
      </c>
      <c r="P1558">
        <v>2670</v>
      </c>
      <c r="Q1558">
        <v>2570</v>
      </c>
      <c r="AA1558" t="s">
        <v>838</v>
      </c>
    </row>
    <row r="1559" spans="1:30">
      <c r="A1559" t="s">
        <v>298</v>
      </c>
      <c r="B1559" t="s">
        <v>62</v>
      </c>
      <c r="C1559" t="s">
        <v>335</v>
      </c>
      <c r="D1559" t="s">
        <v>967</v>
      </c>
      <c r="E1559" t="s">
        <v>968</v>
      </c>
      <c r="G1559">
        <f t="shared" si="24"/>
        <v>1520.48676</v>
      </c>
      <c r="H1559">
        <v>463.45</v>
      </c>
      <c r="I1559">
        <v>0.24</v>
      </c>
      <c r="J1559">
        <v>12.8</v>
      </c>
      <c r="K1559">
        <v>3.07</v>
      </c>
      <c r="L1559">
        <v>3.48</v>
      </c>
      <c r="M1559">
        <v>0.85</v>
      </c>
      <c r="N1559">
        <v>6.6000000000000003E-2</v>
      </c>
      <c r="O1559">
        <v>0.02</v>
      </c>
      <c r="P1559">
        <v>2670</v>
      </c>
      <c r="Q1559">
        <v>2490</v>
      </c>
      <c r="AA1559" t="s">
        <v>838</v>
      </c>
    </row>
    <row r="1560" spans="1:30">
      <c r="A1560" t="s">
        <v>298</v>
      </c>
      <c r="B1560" t="s">
        <v>62</v>
      </c>
      <c r="C1560" t="s">
        <v>335</v>
      </c>
      <c r="D1560" t="s">
        <v>967</v>
      </c>
      <c r="E1560" t="s">
        <v>968</v>
      </c>
      <c r="G1560">
        <f t="shared" si="24"/>
        <v>1521.274152</v>
      </c>
      <c r="H1560">
        <v>463.69</v>
      </c>
      <c r="I1560">
        <v>0.18</v>
      </c>
      <c r="J1560">
        <v>11.6</v>
      </c>
      <c r="K1560">
        <v>2.09</v>
      </c>
      <c r="L1560">
        <v>0.53</v>
      </c>
      <c r="M1560">
        <v>0.28000000000000003</v>
      </c>
      <c r="N1560">
        <v>8.7999999999999995E-2</v>
      </c>
      <c r="O1560">
        <v>0.02</v>
      </c>
      <c r="P1560">
        <v>2680</v>
      </c>
      <c r="Q1560">
        <v>2440</v>
      </c>
      <c r="AA1560" t="s">
        <v>1258</v>
      </c>
    </row>
    <row r="1561" spans="1:30">
      <c r="A1561" t="s">
        <v>298</v>
      </c>
      <c r="B1561" t="s">
        <v>62</v>
      </c>
      <c r="C1561" t="s">
        <v>335</v>
      </c>
      <c r="D1561" t="s">
        <v>967</v>
      </c>
      <c r="E1561" t="s">
        <v>968</v>
      </c>
      <c r="G1561">
        <f t="shared" si="24"/>
        <v>1521.897504</v>
      </c>
      <c r="H1561">
        <v>463.88</v>
      </c>
      <c r="I1561">
        <v>0.18</v>
      </c>
      <c r="J1561">
        <v>11.7</v>
      </c>
      <c r="K1561">
        <v>2.11</v>
      </c>
      <c r="L1561">
        <v>11.4</v>
      </c>
      <c r="M1561">
        <v>0.25</v>
      </c>
      <c r="N1561">
        <v>7.1999999999999995E-2</v>
      </c>
      <c r="O1561">
        <v>0.01</v>
      </c>
      <c r="P1561">
        <v>2690</v>
      </c>
      <c r="Q1561">
        <v>2490</v>
      </c>
      <c r="AA1561" t="s">
        <v>838</v>
      </c>
    </row>
    <row r="1562" spans="1:30">
      <c r="A1562" t="s">
        <v>298</v>
      </c>
      <c r="B1562" t="s">
        <v>62</v>
      </c>
      <c r="C1562" t="s">
        <v>335</v>
      </c>
      <c r="D1562" t="s">
        <v>967</v>
      </c>
      <c r="E1562" t="s">
        <v>968</v>
      </c>
      <c r="G1562">
        <f t="shared" si="24"/>
        <v>1522.4880480000002</v>
      </c>
      <c r="H1562">
        <v>464.06</v>
      </c>
      <c r="I1562">
        <v>0.15</v>
      </c>
      <c r="J1562">
        <v>79.8</v>
      </c>
      <c r="K1562">
        <v>11.97</v>
      </c>
      <c r="L1562">
        <v>61.7</v>
      </c>
      <c r="M1562">
        <v>3.73</v>
      </c>
      <c r="N1562">
        <v>9.2999999999999999E-2</v>
      </c>
      <c r="O1562">
        <v>0.01</v>
      </c>
      <c r="P1562">
        <v>2690</v>
      </c>
      <c r="Q1562">
        <v>2440</v>
      </c>
      <c r="AA1562" t="s">
        <v>837</v>
      </c>
    </row>
    <row r="1563" spans="1:30">
      <c r="A1563" t="s">
        <v>298</v>
      </c>
      <c r="B1563" t="s">
        <v>62</v>
      </c>
      <c r="C1563" t="s">
        <v>335</v>
      </c>
      <c r="D1563" t="s">
        <v>967</v>
      </c>
      <c r="E1563" t="s">
        <v>968</v>
      </c>
      <c r="G1563">
        <f t="shared" si="24"/>
        <v>1522.980168</v>
      </c>
      <c r="H1563">
        <v>464.21</v>
      </c>
      <c r="I1563">
        <v>0.18</v>
      </c>
      <c r="J1563">
        <v>1.28</v>
      </c>
      <c r="K1563">
        <v>0.23</v>
      </c>
      <c r="L1563">
        <v>1.1200000000000001</v>
      </c>
      <c r="M1563">
        <v>0.35</v>
      </c>
      <c r="N1563">
        <v>5.6000000000000001E-2</v>
      </c>
      <c r="O1563">
        <v>0.01</v>
      </c>
      <c r="P1563">
        <v>2670</v>
      </c>
      <c r="Q1563">
        <v>2520</v>
      </c>
      <c r="AA1563" t="s">
        <v>838</v>
      </c>
    </row>
    <row r="1564" spans="1:30">
      <c r="A1564" t="s">
        <v>298</v>
      </c>
      <c r="B1564" t="s">
        <v>62</v>
      </c>
      <c r="C1564" t="s">
        <v>335</v>
      </c>
      <c r="D1564" t="s">
        <v>967</v>
      </c>
      <c r="E1564" t="s">
        <v>968</v>
      </c>
      <c r="G1564">
        <f t="shared" si="24"/>
        <v>1523.570712</v>
      </c>
      <c r="H1564">
        <v>464.39</v>
      </c>
      <c r="I1564">
        <v>0.21</v>
      </c>
      <c r="J1564">
        <v>9.75</v>
      </c>
      <c r="K1564">
        <v>2.0499999999999998</v>
      </c>
      <c r="L1564">
        <v>5.31</v>
      </c>
      <c r="M1564">
        <v>1.81</v>
      </c>
      <c r="N1564">
        <v>7.6999999999999999E-2</v>
      </c>
      <c r="O1564">
        <v>0.02</v>
      </c>
      <c r="P1564">
        <v>2690</v>
      </c>
      <c r="Q1564">
        <v>2480</v>
      </c>
      <c r="AA1564" t="s">
        <v>838</v>
      </c>
    </row>
    <row r="1565" spans="1:30">
      <c r="A1565" t="s">
        <v>298</v>
      </c>
      <c r="B1565" t="s">
        <v>62</v>
      </c>
      <c r="C1565" t="s">
        <v>335</v>
      </c>
      <c r="D1565" t="s">
        <v>967</v>
      </c>
      <c r="E1565" t="s">
        <v>968</v>
      </c>
      <c r="G1565">
        <f t="shared" si="24"/>
        <v>1524.292488</v>
      </c>
      <c r="H1565">
        <v>464.61</v>
      </c>
      <c r="I1565">
        <v>0.27</v>
      </c>
      <c r="J1565">
        <v>4.54</v>
      </c>
      <c r="K1565">
        <v>1.23</v>
      </c>
      <c r="L1565">
        <v>1.9</v>
      </c>
      <c r="M1565">
        <v>0.43</v>
      </c>
      <c r="N1565">
        <v>6.9000000000000006E-2</v>
      </c>
      <c r="O1565">
        <v>0.02</v>
      </c>
      <c r="P1565">
        <v>2690</v>
      </c>
      <c r="Q1565">
        <v>2500</v>
      </c>
      <c r="AA1565" t="s">
        <v>838</v>
      </c>
    </row>
    <row r="1566" spans="1:30">
      <c r="A1566" t="s">
        <v>298</v>
      </c>
      <c r="B1566" t="s">
        <v>62</v>
      </c>
      <c r="C1566" t="s">
        <v>335</v>
      </c>
      <c r="D1566" t="s">
        <v>967</v>
      </c>
      <c r="E1566" t="s">
        <v>968</v>
      </c>
      <c r="G1566">
        <f t="shared" si="24"/>
        <v>1525.178304</v>
      </c>
      <c r="H1566">
        <v>464.88</v>
      </c>
      <c r="I1566">
        <v>0.21</v>
      </c>
      <c r="J1566">
        <v>0.86</v>
      </c>
      <c r="K1566">
        <v>0.18</v>
      </c>
      <c r="L1566">
        <v>0.59</v>
      </c>
      <c r="M1566">
        <v>0.17</v>
      </c>
      <c r="N1566">
        <v>0.04</v>
      </c>
      <c r="O1566">
        <v>0.01</v>
      </c>
      <c r="P1566">
        <v>2680</v>
      </c>
      <c r="Q1566">
        <v>2570</v>
      </c>
      <c r="AA1566" t="s">
        <v>838</v>
      </c>
    </row>
    <row r="1567" spans="1:30" s="57" customFormat="1">
      <c r="A1567" s="57" t="s">
        <v>298</v>
      </c>
      <c r="B1567" s="57" t="s">
        <v>62</v>
      </c>
      <c r="C1567" s="57" t="s">
        <v>335</v>
      </c>
      <c r="D1567" s="57" t="s">
        <v>967</v>
      </c>
      <c r="E1567" s="57" t="s">
        <v>968</v>
      </c>
      <c r="G1567" s="57">
        <f t="shared" si="24"/>
        <v>1525.867272</v>
      </c>
      <c r="H1567" s="57">
        <v>465.09</v>
      </c>
      <c r="I1567" s="57">
        <v>0.15</v>
      </c>
      <c r="J1567" s="57">
        <v>2.0299999999999998</v>
      </c>
      <c r="K1567" s="57">
        <v>0.3</v>
      </c>
      <c r="L1567" s="57">
        <v>1.48</v>
      </c>
      <c r="M1567" s="57">
        <v>0.95</v>
      </c>
      <c r="N1567" s="57">
        <v>6.7000000000000004E-2</v>
      </c>
      <c r="O1567" s="57">
        <v>0.01</v>
      </c>
      <c r="P1567" s="57">
        <v>2690</v>
      </c>
      <c r="Q1567" s="57">
        <v>2510</v>
      </c>
      <c r="AA1567" s="57" t="s">
        <v>838</v>
      </c>
      <c r="AB1567" s="57" t="s">
        <v>1350</v>
      </c>
      <c r="AC1567" s="150" t="s">
        <v>843</v>
      </c>
    </row>
    <row r="1568" spans="1:30">
      <c r="A1568" t="s">
        <v>298</v>
      </c>
      <c r="B1568" t="s">
        <v>62</v>
      </c>
      <c r="C1568" t="s">
        <v>335</v>
      </c>
      <c r="D1568" t="s">
        <v>967</v>
      </c>
      <c r="E1568" t="s">
        <v>968</v>
      </c>
      <c r="G1568">
        <f t="shared" si="24"/>
        <v>1526.3922</v>
      </c>
      <c r="H1568">
        <v>465.25</v>
      </c>
      <c r="I1568">
        <v>0.09</v>
      </c>
      <c r="L1568">
        <v>18</v>
      </c>
      <c r="M1568">
        <v>0.21</v>
      </c>
      <c r="N1568">
        <v>0.16700000000000001</v>
      </c>
      <c r="O1568">
        <v>0.02</v>
      </c>
      <c r="P1568">
        <v>2000</v>
      </c>
      <c r="Q1568">
        <v>2240</v>
      </c>
      <c r="AA1568" t="s">
        <v>1351</v>
      </c>
    </row>
    <row r="1569" spans="1:27">
      <c r="A1569" t="s">
        <v>298</v>
      </c>
      <c r="B1569" t="s">
        <v>62</v>
      </c>
      <c r="C1569" t="s">
        <v>335</v>
      </c>
      <c r="D1569" t="s">
        <v>967</v>
      </c>
      <c r="E1569" t="s">
        <v>968</v>
      </c>
      <c r="G1569">
        <f t="shared" si="24"/>
        <v>1526.6874720000001</v>
      </c>
      <c r="H1569">
        <v>465.34</v>
      </c>
      <c r="I1569">
        <v>0.21</v>
      </c>
      <c r="J1569">
        <v>17</v>
      </c>
      <c r="K1569">
        <v>3.57</v>
      </c>
      <c r="L1569">
        <v>8.5299999999999994</v>
      </c>
      <c r="M1569">
        <v>2.0099999999999998</v>
      </c>
      <c r="N1569">
        <v>0.13300000000000001</v>
      </c>
      <c r="O1569">
        <v>0.03</v>
      </c>
      <c r="P1569">
        <v>2680</v>
      </c>
      <c r="Q1569">
        <v>2330</v>
      </c>
      <c r="AA1569" t="s">
        <v>1233</v>
      </c>
    </row>
    <row r="1570" spans="1:27">
      <c r="A1570" t="s">
        <v>298</v>
      </c>
      <c r="B1570" t="s">
        <v>62</v>
      </c>
      <c r="C1570" t="s">
        <v>335</v>
      </c>
      <c r="D1570" t="s">
        <v>967</v>
      </c>
      <c r="E1570" t="s">
        <v>968</v>
      </c>
      <c r="G1570">
        <f t="shared" si="24"/>
        <v>1527.37644</v>
      </c>
      <c r="H1570">
        <v>465.55</v>
      </c>
      <c r="I1570">
        <v>0.21</v>
      </c>
      <c r="J1570">
        <v>9.91</v>
      </c>
      <c r="K1570">
        <v>2.08</v>
      </c>
      <c r="L1570">
        <v>1.61</v>
      </c>
      <c r="M1570">
        <v>0.4</v>
      </c>
      <c r="N1570">
        <v>6.8000000000000005E-2</v>
      </c>
      <c r="O1570">
        <v>0.01</v>
      </c>
      <c r="P1570">
        <v>2690</v>
      </c>
      <c r="Q1570">
        <v>2510</v>
      </c>
      <c r="AA1570" t="s">
        <v>1258</v>
      </c>
    </row>
    <row r="1571" spans="1:27">
      <c r="A1571" t="s">
        <v>298</v>
      </c>
      <c r="B1571" t="s">
        <v>62</v>
      </c>
      <c r="C1571" t="s">
        <v>335</v>
      </c>
      <c r="D1571" t="s">
        <v>967</v>
      </c>
      <c r="E1571" t="s">
        <v>968</v>
      </c>
      <c r="G1571">
        <f t="shared" si="24"/>
        <v>1528.0654079999999</v>
      </c>
      <c r="H1571">
        <v>465.76</v>
      </c>
      <c r="I1571">
        <v>0.18</v>
      </c>
      <c r="J1571">
        <v>9.18</v>
      </c>
      <c r="K1571">
        <v>1.65</v>
      </c>
      <c r="L1571">
        <v>2.68</v>
      </c>
      <c r="M1571">
        <v>0.25</v>
      </c>
      <c r="N1571">
        <v>8.4000000000000005E-2</v>
      </c>
      <c r="O1571">
        <v>0.02</v>
      </c>
      <c r="P1571">
        <v>2680</v>
      </c>
      <c r="Q1571">
        <v>2450</v>
      </c>
      <c r="AA1571" t="s">
        <v>837</v>
      </c>
    </row>
    <row r="1572" spans="1:27">
      <c r="A1572" s="13" t="s">
        <v>298</v>
      </c>
      <c r="B1572" s="13" t="s">
        <v>62</v>
      </c>
      <c r="C1572" t="s">
        <v>335</v>
      </c>
      <c r="D1572" t="s">
        <v>967</v>
      </c>
      <c r="E1572" t="s">
        <v>968</v>
      </c>
      <c r="G1572">
        <f t="shared" si="24"/>
        <v>1528.68876</v>
      </c>
      <c r="H1572">
        <v>465.95</v>
      </c>
      <c r="I1572">
        <v>0.18</v>
      </c>
      <c r="J1572">
        <v>0.7</v>
      </c>
      <c r="K1572">
        <v>0.13</v>
      </c>
      <c r="L1572">
        <v>0.63</v>
      </c>
      <c r="M1572">
        <v>0.28999999999999998</v>
      </c>
      <c r="N1572">
        <v>0.06</v>
      </c>
      <c r="O1572">
        <v>0.01</v>
      </c>
      <c r="P1572">
        <v>2680</v>
      </c>
      <c r="Q1572">
        <v>2520</v>
      </c>
      <c r="AA1572" t="s">
        <v>838</v>
      </c>
    </row>
    <row r="1573" spans="1:27">
      <c r="A1573" t="s">
        <v>298</v>
      </c>
      <c r="B1573" t="s">
        <v>62</v>
      </c>
      <c r="C1573" t="s">
        <v>335</v>
      </c>
      <c r="D1573" t="s">
        <v>967</v>
      </c>
      <c r="E1573" t="s">
        <v>968</v>
      </c>
      <c r="G1573">
        <f t="shared" si="24"/>
        <v>1529.2793040000001</v>
      </c>
      <c r="H1573">
        <v>466.13</v>
      </c>
      <c r="I1573">
        <v>0.37</v>
      </c>
      <c r="J1573">
        <v>7.49</v>
      </c>
      <c r="K1573">
        <v>2.77</v>
      </c>
      <c r="L1573">
        <v>4.0999999999999996</v>
      </c>
      <c r="M1573">
        <v>0.74</v>
      </c>
      <c r="N1573">
        <v>0.10100000000000001</v>
      </c>
      <c r="O1573">
        <v>0.04</v>
      </c>
      <c r="P1573">
        <v>2690</v>
      </c>
      <c r="Q1573">
        <v>2420</v>
      </c>
      <c r="AA1573" t="s">
        <v>838</v>
      </c>
    </row>
    <row r="1574" spans="1:27">
      <c r="A1574" t="s">
        <v>298</v>
      </c>
      <c r="B1574" t="s">
        <v>62</v>
      </c>
      <c r="C1574" t="s">
        <v>335</v>
      </c>
      <c r="D1574" t="s">
        <v>967</v>
      </c>
      <c r="E1574" t="s">
        <v>968</v>
      </c>
      <c r="G1574">
        <f t="shared" si="24"/>
        <v>1530.4932000000001</v>
      </c>
      <c r="H1574">
        <v>466.5</v>
      </c>
      <c r="I1574">
        <v>0.18</v>
      </c>
      <c r="J1574">
        <v>20.9</v>
      </c>
      <c r="K1574">
        <v>3.76</v>
      </c>
      <c r="L1574">
        <v>6.92</v>
      </c>
      <c r="M1574">
        <v>3.41</v>
      </c>
      <c r="N1574">
        <v>9.6000000000000002E-2</v>
      </c>
      <c r="O1574">
        <v>0.02</v>
      </c>
      <c r="P1574">
        <v>2700</v>
      </c>
      <c r="Q1574">
        <v>2440</v>
      </c>
      <c r="AA1574" t="s">
        <v>838</v>
      </c>
    </row>
    <row r="1575" spans="1:27">
      <c r="A1575" t="s">
        <v>298</v>
      </c>
      <c r="B1575" t="s">
        <v>62</v>
      </c>
      <c r="C1575" t="s">
        <v>335</v>
      </c>
      <c r="D1575" t="s">
        <v>967</v>
      </c>
      <c r="E1575" t="s">
        <v>968</v>
      </c>
      <c r="G1575">
        <f t="shared" si="24"/>
        <v>1531.083744</v>
      </c>
      <c r="H1575">
        <v>466.68</v>
      </c>
      <c r="I1575">
        <v>0.18</v>
      </c>
      <c r="J1575">
        <v>2.61</v>
      </c>
      <c r="K1575">
        <v>0.47</v>
      </c>
      <c r="L1575">
        <v>2.02</v>
      </c>
      <c r="M1575">
        <v>0.93</v>
      </c>
      <c r="N1575">
        <v>8.3000000000000004E-2</v>
      </c>
      <c r="O1575">
        <v>0.01</v>
      </c>
      <c r="P1575">
        <v>2680</v>
      </c>
      <c r="Q1575">
        <v>2460</v>
      </c>
      <c r="AA1575" t="s">
        <v>837</v>
      </c>
    </row>
    <row r="1576" spans="1:27">
      <c r="A1576" t="s">
        <v>298</v>
      </c>
      <c r="B1576" t="s">
        <v>62</v>
      </c>
      <c r="C1576" t="s">
        <v>335</v>
      </c>
      <c r="D1576" t="s">
        <v>967</v>
      </c>
      <c r="E1576" t="s">
        <v>968</v>
      </c>
      <c r="G1576">
        <f t="shared" si="24"/>
        <v>1531.6742880000002</v>
      </c>
      <c r="H1576">
        <v>466.86</v>
      </c>
      <c r="I1576">
        <v>0.24</v>
      </c>
      <c r="J1576">
        <v>7.22</v>
      </c>
      <c r="K1576">
        <v>1.73</v>
      </c>
      <c r="L1576">
        <v>1.74</v>
      </c>
      <c r="M1576">
        <v>0.66</v>
      </c>
      <c r="N1576">
        <v>9.9000000000000005E-2</v>
      </c>
      <c r="O1576">
        <v>0.02</v>
      </c>
      <c r="P1576">
        <v>2700</v>
      </c>
      <c r="Q1576">
        <v>2430</v>
      </c>
      <c r="AA1576" t="s">
        <v>837</v>
      </c>
    </row>
    <row r="1577" spans="1:27">
      <c r="A1577" t="s">
        <v>298</v>
      </c>
      <c r="B1577" t="s">
        <v>62</v>
      </c>
      <c r="C1577" t="s">
        <v>335</v>
      </c>
      <c r="D1577" t="s">
        <v>967</v>
      </c>
      <c r="E1577" t="s">
        <v>968</v>
      </c>
      <c r="G1577">
        <f t="shared" si="24"/>
        <v>1532.494488</v>
      </c>
      <c r="H1577">
        <v>467.11</v>
      </c>
      <c r="I1577">
        <v>0.24</v>
      </c>
      <c r="J1577">
        <v>7.72</v>
      </c>
      <c r="K1577">
        <v>1.85</v>
      </c>
      <c r="L1577">
        <v>2.6</v>
      </c>
      <c r="M1577">
        <v>1.1499999999999999</v>
      </c>
      <c r="N1577">
        <v>0.09</v>
      </c>
      <c r="O1577">
        <v>0.02</v>
      </c>
      <c r="P1577">
        <v>2690</v>
      </c>
      <c r="Q1577">
        <v>2440</v>
      </c>
      <c r="AA1577" t="s">
        <v>837</v>
      </c>
    </row>
    <row r="1578" spans="1:27">
      <c r="A1578" t="s">
        <v>298</v>
      </c>
      <c r="B1578" t="s">
        <v>62</v>
      </c>
      <c r="C1578" t="s">
        <v>335</v>
      </c>
      <c r="D1578" t="s">
        <v>967</v>
      </c>
      <c r="E1578" t="s">
        <v>968</v>
      </c>
      <c r="G1578">
        <f t="shared" si="24"/>
        <v>1533.2818800000002</v>
      </c>
      <c r="H1578">
        <v>467.35</v>
      </c>
      <c r="I1578">
        <v>0.21</v>
      </c>
      <c r="J1578">
        <v>5.99</v>
      </c>
      <c r="K1578">
        <v>1.26</v>
      </c>
      <c r="L1578">
        <v>4</v>
      </c>
      <c r="M1578">
        <v>1.25</v>
      </c>
      <c r="N1578">
        <v>0.109</v>
      </c>
      <c r="O1578">
        <v>0.02</v>
      </c>
      <c r="P1578">
        <v>2670</v>
      </c>
      <c r="Q1578">
        <v>2380</v>
      </c>
      <c r="AA1578" t="s">
        <v>837</v>
      </c>
    </row>
    <row r="1579" spans="1:27">
      <c r="A1579" t="s">
        <v>298</v>
      </c>
      <c r="B1579" t="s">
        <v>62</v>
      </c>
      <c r="C1579" t="s">
        <v>335</v>
      </c>
      <c r="D1579" t="s">
        <v>967</v>
      </c>
      <c r="E1579" t="s">
        <v>968</v>
      </c>
      <c r="G1579">
        <f t="shared" si="24"/>
        <v>1533.9708480000002</v>
      </c>
      <c r="H1579">
        <v>467.56</v>
      </c>
      <c r="I1579">
        <v>9.4499999999999993</v>
      </c>
      <c r="AA1579" t="s">
        <v>1236</v>
      </c>
    </row>
    <row r="1583" spans="1:27">
      <c r="Z1583" s="520" t="s">
        <v>1352</v>
      </c>
      <c r="AA1583" s="521"/>
    </row>
    <row r="1584" spans="1:27">
      <c r="Z1584" s="93" t="s">
        <v>195</v>
      </c>
      <c r="AA1584" s="56" t="s">
        <v>196</v>
      </c>
    </row>
    <row r="1585" spans="26:27">
      <c r="Z1585" s="93" t="s">
        <v>198</v>
      </c>
      <c r="AA1585" s="56" t="s">
        <v>199</v>
      </c>
    </row>
    <row r="1586" spans="26:27">
      <c r="Z1586" s="93" t="s">
        <v>201</v>
      </c>
      <c r="AA1586" s="56" t="s">
        <v>202</v>
      </c>
    </row>
    <row r="1587" spans="26:27">
      <c r="Z1587" s="93" t="s">
        <v>204</v>
      </c>
      <c r="AA1587" s="56" t="s">
        <v>205</v>
      </c>
    </row>
    <row r="1588" spans="26:27">
      <c r="Z1588" s="93" t="s">
        <v>207</v>
      </c>
      <c r="AA1588" s="56" t="s">
        <v>208</v>
      </c>
    </row>
    <row r="1589" spans="26:27">
      <c r="Z1589" s="93" t="s">
        <v>210</v>
      </c>
      <c r="AA1589" s="56" t="s">
        <v>211</v>
      </c>
    </row>
    <row r="1590" spans="26:27">
      <c r="Z1590" s="93" t="s">
        <v>213</v>
      </c>
      <c r="AA1590" s="56" t="s">
        <v>214</v>
      </c>
    </row>
    <row r="1591" spans="26:27">
      <c r="Z1591" s="93" t="s">
        <v>216</v>
      </c>
      <c r="AA1591" s="56" t="s">
        <v>217</v>
      </c>
    </row>
    <row r="1592" spans="26:27">
      <c r="Z1592" s="93" t="s">
        <v>219</v>
      </c>
      <c r="AA1592" s="56" t="s">
        <v>220</v>
      </c>
    </row>
    <row r="1593" spans="26:27">
      <c r="Z1593" s="93" t="s">
        <v>222</v>
      </c>
      <c r="AA1593" s="56" t="s">
        <v>223</v>
      </c>
    </row>
    <row r="1594" spans="26:27">
      <c r="Z1594" s="93" t="s">
        <v>225</v>
      </c>
      <c r="AA1594" s="56" t="s">
        <v>226</v>
      </c>
    </row>
    <row r="1595" spans="26:27">
      <c r="Z1595" s="93" t="s">
        <v>228</v>
      </c>
      <c r="AA1595" s="56" t="s">
        <v>229</v>
      </c>
    </row>
    <row r="1596" spans="26:27">
      <c r="Z1596" s="93" t="s">
        <v>231</v>
      </c>
      <c r="AA1596" s="56" t="s">
        <v>232</v>
      </c>
    </row>
    <row r="1597" spans="26:27">
      <c r="Z1597" s="93" t="s">
        <v>234</v>
      </c>
      <c r="AA1597" s="56" t="s">
        <v>235</v>
      </c>
    </row>
    <row r="1598" spans="26:27">
      <c r="Z1598" s="93" t="s">
        <v>237</v>
      </c>
      <c r="AA1598" s="56" t="s">
        <v>238</v>
      </c>
    </row>
    <row r="1599" spans="26:27">
      <c r="Z1599" s="93" t="s">
        <v>240</v>
      </c>
      <c r="AA1599" s="56" t="s">
        <v>241</v>
      </c>
    </row>
    <row r="1600" spans="26:27">
      <c r="Z1600" s="93" t="s">
        <v>243</v>
      </c>
      <c r="AA1600" s="56" t="s">
        <v>244</v>
      </c>
    </row>
    <row r="1601" spans="26:27">
      <c r="Z1601" s="93" t="s">
        <v>246</v>
      </c>
      <c r="AA1601" s="56" t="s">
        <v>247</v>
      </c>
    </row>
    <row r="1602" spans="26:27">
      <c r="Z1602" s="93" t="s">
        <v>249</v>
      </c>
      <c r="AA1602" s="56" t="s">
        <v>250</v>
      </c>
    </row>
    <row r="1603" spans="26:27">
      <c r="Z1603" s="93" t="s">
        <v>252</v>
      </c>
      <c r="AA1603" s="56" t="s">
        <v>253</v>
      </c>
    </row>
    <row r="1604" spans="26:27">
      <c r="Z1604" s="93" t="s">
        <v>255</v>
      </c>
      <c r="AA1604" s="56" t="s">
        <v>256</v>
      </c>
    </row>
    <row r="1605" spans="26:27">
      <c r="Z1605" s="93" t="s">
        <v>258</v>
      </c>
      <c r="AA1605" s="56" t="s">
        <v>259</v>
      </c>
    </row>
    <row r="1606" spans="26:27">
      <c r="Z1606" s="93" t="s">
        <v>261</v>
      </c>
      <c r="AA1606" s="56" t="s">
        <v>262</v>
      </c>
    </row>
    <row r="1607" spans="26:27">
      <c r="Z1607" s="93" t="s">
        <v>264</v>
      </c>
      <c r="AA1607" s="56" t="s">
        <v>265</v>
      </c>
    </row>
    <row r="1608" spans="26:27">
      <c r="Z1608" s="93" t="s">
        <v>267</v>
      </c>
      <c r="AA1608" s="56" t="s">
        <v>268</v>
      </c>
    </row>
    <row r="1609" spans="26:27">
      <c r="Z1609" s="93" t="s">
        <v>270</v>
      </c>
      <c r="AA1609" s="56" t="s">
        <v>271</v>
      </c>
    </row>
    <row r="1610" spans="26:27">
      <c r="Z1610" s="93" t="s">
        <v>273</v>
      </c>
      <c r="AA1610" s="56" t="s">
        <v>274</v>
      </c>
    </row>
    <row r="1611" spans="26:27">
      <c r="Z1611" s="93" t="s">
        <v>276</v>
      </c>
      <c r="AA1611" s="56" t="s">
        <v>277</v>
      </c>
    </row>
    <row r="1612" spans="26:27">
      <c r="Z1612" s="93" t="s">
        <v>279</v>
      </c>
      <c r="AA1612" s="56" t="s">
        <v>280</v>
      </c>
    </row>
    <row r="1613" spans="26:27">
      <c r="Z1613" s="93" t="s">
        <v>282</v>
      </c>
      <c r="AA1613" s="56" t="s">
        <v>283</v>
      </c>
    </row>
    <row r="1614" spans="26:27">
      <c r="Z1614" s="93" t="s">
        <v>285</v>
      </c>
      <c r="AA1614" s="56" t="s">
        <v>286</v>
      </c>
    </row>
    <row r="1615" spans="26:27">
      <c r="Z1615" s="93" t="s">
        <v>288</v>
      </c>
      <c r="AA1615" s="56" t="s">
        <v>289</v>
      </c>
    </row>
    <row r="1616" spans="26:27">
      <c r="Z1616" s="93" t="s">
        <v>291</v>
      </c>
      <c r="AA1616" s="56" t="s">
        <v>292</v>
      </c>
    </row>
    <row r="1617" spans="26:27">
      <c r="Z1617" s="93" t="s">
        <v>294</v>
      </c>
      <c r="AA1617" s="56" t="s">
        <v>295</v>
      </c>
    </row>
  </sheetData>
  <autoFilter ref="A1:AA1579"/>
  <mergeCells count="2">
    <mergeCell ref="Z1583:AA1583"/>
    <mergeCell ref="AD616:AP617"/>
  </mergeCells>
  <phoneticPr fontId="24" type="noConversion"/>
  <hyperlinks>
    <hyperlink ref="AC7" r:id="rId1"/>
    <hyperlink ref="AC20" r:id="rId2"/>
    <hyperlink ref="AC136" r:id="rId3"/>
    <hyperlink ref="AC195" r:id="rId4"/>
    <hyperlink ref="AC599" r:id="rId5"/>
    <hyperlink ref="AC593" r:id="rId6"/>
    <hyperlink ref="AC617" r:id="rId7"/>
    <hyperlink ref="AC639" r:id="rId8"/>
    <hyperlink ref="AC667" r:id="rId9"/>
    <hyperlink ref="AC700" r:id="rId10"/>
    <hyperlink ref="AC713" r:id="rId11"/>
    <hyperlink ref="AC896" r:id="rId12"/>
    <hyperlink ref="AC915" r:id="rId13"/>
    <hyperlink ref="AC942" r:id="rId14"/>
    <hyperlink ref="AC937" r:id="rId15"/>
    <hyperlink ref="AC961" r:id="rId16"/>
    <hyperlink ref="AC967" r:id="rId17"/>
    <hyperlink ref="AC990" r:id="rId18"/>
    <hyperlink ref="AC994" r:id="rId19"/>
    <hyperlink ref="AC1135" r:id="rId20"/>
    <hyperlink ref="AC1167" r:id="rId21"/>
    <hyperlink ref="AC1222" r:id="rId22"/>
    <hyperlink ref="AC1244" r:id="rId23"/>
    <hyperlink ref="AC1284" r:id="rId24"/>
    <hyperlink ref="AC1298" r:id="rId25"/>
    <hyperlink ref="AC1352" r:id="rId26"/>
    <hyperlink ref="AC1376" r:id="rId27"/>
    <hyperlink ref="AC1019" r:id="rId28"/>
    <hyperlink ref="AC1023" r:id="rId29"/>
    <hyperlink ref="AC1066" r:id="rId30"/>
    <hyperlink ref="AC1067" r:id="rId31"/>
    <hyperlink ref="AC1203" r:id="rId32"/>
    <hyperlink ref="AC1395" r:id="rId33"/>
    <hyperlink ref="AC64" r:id="rId34"/>
    <hyperlink ref="AC84" r:id="rId35"/>
    <hyperlink ref="AC259" r:id="rId36"/>
    <hyperlink ref="AC289" r:id="rId37"/>
    <hyperlink ref="AC306" r:id="rId38"/>
    <hyperlink ref="AC351" r:id="rId39"/>
    <hyperlink ref="AC412" r:id="rId40"/>
    <hyperlink ref="AC438" r:id="rId41"/>
    <hyperlink ref="AC463" r:id="rId42"/>
    <hyperlink ref="AC484" r:id="rId43"/>
    <hyperlink ref="AC831" r:id="rId44"/>
    <hyperlink ref="AC850" r:id="rId45"/>
    <hyperlink ref="AC1033" r:id="rId46"/>
    <hyperlink ref="AC1041" r:id="rId47"/>
    <hyperlink ref="AC1076" r:id="rId48"/>
    <hyperlink ref="AC1086" r:id="rId49"/>
    <hyperlink ref="AC1122" r:id="rId50"/>
    <hyperlink ref="AC1125" r:id="rId51"/>
    <hyperlink ref="AC1408" r:id="rId52"/>
    <hyperlink ref="AC1414" r:id="rId53"/>
    <hyperlink ref="AC1503" r:id="rId54"/>
    <hyperlink ref="AC1523" r:id="rId55"/>
    <hyperlink ref="AC678" r:id="rId56"/>
    <hyperlink ref="AC683" r:id="rId57"/>
    <hyperlink ref="AC872" r:id="rId58"/>
    <hyperlink ref="AC875" r:id="rId59"/>
    <hyperlink ref="AC253" r:id="rId60"/>
    <hyperlink ref="AC573" r:id="rId61"/>
    <hyperlink ref="AC585" r:id="rId62"/>
    <hyperlink ref="AC737" r:id="rId63"/>
    <hyperlink ref="AC768" r:id="rId64"/>
    <hyperlink ref="AC1001" r:id="rId65"/>
    <hyperlink ref="AC1011" r:id="rId66"/>
    <hyperlink ref="AC1107" r:id="rId67"/>
    <hyperlink ref="AC1113" r:id="rId68"/>
    <hyperlink ref="AC1186" r:id="rId69"/>
    <hyperlink ref="AC1192" r:id="rId70"/>
    <hyperlink ref="AC1540" r:id="rId71"/>
    <hyperlink ref="AC1545" r:id="rId72"/>
    <hyperlink ref="AC1555" r:id="rId73"/>
    <hyperlink ref="AC1567" r:id="rId74"/>
    <hyperlink ref="AC978" r:id="rId75"/>
    <hyperlink ref="AC980" r:id="rId76"/>
    <hyperlink ref="AC1270" r:id="rId77"/>
    <hyperlink ref="AC1275" r:id="rId78"/>
    <hyperlink ref="AC1440" r:id="rId79"/>
    <hyperlink ref="AC1453" r:id="rId80"/>
    <hyperlink ref="AC1310" r:id="rId81"/>
    <hyperlink ref="AC1311" r:id="rId82"/>
    <hyperlink ref="AC1533" r:id="rId83"/>
    <hyperlink ref="AC1534" r:id="rId84"/>
    <hyperlink ref="AC656" r:id="rId85"/>
    <hyperlink ref="AC647" r:id="rId86"/>
    <hyperlink ref="AC648" r:id="rId87"/>
    <hyperlink ref="AC653" r:id="rId88"/>
    <hyperlink ref="AC655" r:id="rId89"/>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52"/>
  <sheetViews>
    <sheetView zoomScale="80" zoomScaleNormal="80" workbookViewId="0">
      <pane ySplit="1" topLeftCell="A115" activePane="bottomLeft" state="frozen"/>
      <selection activeCell="B1" sqref="B1"/>
      <selection pane="bottomLeft" activeCell="A133" sqref="A133:A134"/>
    </sheetView>
  </sheetViews>
  <sheetFormatPr baseColWidth="10" defaultColWidth="9.140625" defaultRowHeight="15"/>
  <cols>
    <col min="1" max="1" width="47.28515625" style="2" bestFit="1" customWidth="1"/>
    <col min="2" max="2" width="22.140625" style="2" bestFit="1" customWidth="1"/>
    <col min="3" max="3" width="7.7109375" style="2" customWidth="1"/>
    <col min="4" max="4" width="15.140625" style="2" customWidth="1"/>
    <col min="5" max="5" width="17.85546875" style="2" customWidth="1"/>
    <col min="6" max="6" width="16.7109375" style="2" customWidth="1"/>
    <col min="7" max="8" width="7.7109375" style="2" customWidth="1"/>
    <col min="9" max="9" width="13.28515625" style="2" customWidth="1"/>
    <col min="10" max="10" width="21.28515625" style="2" customWidth="1"/>
    <col min="11" max="11" width="13.7109375" style="2" customWidth="1"/>
    <col min="12" max="12" width="6.42578125" style="2" customWidth="1"/>
    <col min="13" max="13" width="12.140625" style="2" customWidth="1"/>
    <col min="14" max="14" width="16.7109375" style="2" customWidth="1"/>
    <col min="15" max="15" width="49.140625" style="2" customWidth="1"/>
    <col min="16" max="16" width="50.7109375" style="1" customWidth="1"/>
    <col min="17" max="17" width="7.42578125" style="1" customWidth="1"/>
    <col min="18" max="18" width="11.140625" style="2" customWidth="1"/>
    <col min="19" max="19" width="35.28515625" style="2" bestFit="1" customWidth="1"/>
    <col min="20" max="20" width="19.7109375" style="2" customWidth="1"/>
    <col min="21" max="21" width="27.85546875" style="2" customWidth="1"/>
    <col min="22" max="22" width="12.42578125" style="2" customWidth="1"/>
    <col min="23" max="23" width="14.140625" style="2" customWidth="1"/>
    <col min="24" max="16384" width="9.140625" style="2"/>
  </cols>
  <sheetData>
    <row r="1" spans="1:23" s="1" customFormat="1" ht="47.1" customHeight="1" thickBot="1">
      <c r="A1" s="316" t="s">
        <v>311</v>
      </c>
      <c r="B1" s="379" t="s">
        <v>312</v>
      </c>
      <c r="C1" s="379" t="s">
        <v>1353</v>
      </c>
      <c r="D1" s="379" t="s">
        <v>1354</v>
      </c>
      <c r="E1" s="379" t="s">
        <v>1355</v>
      </c>
      <c r="F1" s="379" t="s">
        <v>3</v>
      </c>
      <c r="G1" s="532" t="s">
        <v>1356</v>
      </c>
      <c r="H1" s="532"/>
      <c r="I1" s="379" t="s">
        <v>1357</v>
      </c>
      <c r="J1" s="379" t="s">
        <v>313</v>
      </c>
      <c r="K1" s="379" t="s">
        <v>1358</v>
      </c>
      <c r="L1" s="379" t="s">
        <v>144</v>
      </c>
      <c r="M1" s="379" t="s">
        <v>1359</v>
      </c>
      <c r="N1" s="379" t="s">
        <v>1360</v>
      </c>
      <c r="O1" s="379" t="s">
        <v>1361</v>
      </c>
      <c r="P1" s="379" t="s">
        <v>1362</v>
      </c>
      <c r="Q1" s="379" t="s">
        <v>1363</v>
      </c>
      <c r="R1" s="379" t="s">
        <v>1364</v>
      </c>
      <c r="S1" s="317" t="s">
        <v>1365</v>
      </c>
      <c r="T1" s="318" t="s">
        <v>1366</v>
      </c>
      <c r="U1" s="371" t="s">
        <v>121</v>
      </c>
      <c r="V1" s="371" t="s">
        <v>1367</v>
      </c>
      <c r="W1" s="371"/>
    </row>
    <row r="2" spans="1:23">
      <c r="A2" s="372" t="s">
        <v>1368</v>
      </c>
      <c r="B2" s="372" t="s">
        <v>22</v>
      </c>
      <c r="C2" s="372">
        <v>1668</v>
      </c>
      <c r="D2" s="372" t="s">
        <v>1369</v>
      </c>
      <c r="E2" s="372" t="s">
        <v>1370</v>
      </c>
      <c r="F2" s="372" t="s">
        <v>58</v>
      </c>
      <c r="G2" s="3">
        <v>868</v>
      </c>
      <c r="H2" s="3">
        <v>886</v>
      </c>
      <c r="I2" s="3">
        <f>H2-G2</f>
        <v>18</v>
      </c>
      <c r="J2" s="372" t="s">
        <v>334</v>
      </c>
      <c r="K2" s="372">
        <v>-6</v>
      </c>
      <c r="L2" s="372" t="s">
        <v>153</v>
      </c>
      <c r="M2" s="372"/>
      <c r="N2" s="372"/>
      <c r="O2" s="371" t="s">
        <v>1371</v>
      </c>
      <c r="P2" s="371" t="s">
        <v>153</v>
      </c>
      <c r="Q2" s="5">
        <v>2</v>
      </c>
      <c r="R2" s="372"/>
      <c r="S2" s="372"/>
      <c r="T2" s="372"/>
      <c r="U2" s="372"/>
      <c r="V2" s="372"/>
      <c r="W2" s="372"/>
    </row>
    <row r="3" spans="1:23" ht="45">
      <c r="A3" s="372" t="s">
        <v>1372</v>
      </c>
      <c r="B3" s="372" t="s">
        <v>25</v>
      </c>
      <c r="C3" s="372">
        <v>416</v>
      </c>
      <c r="D3" s="372" t="s">
        <v>1373</v>
      </c>
      <c r="E3" s="372" t="s">
        <v>1374</v>
      </c>
      <c r="F3" s="372" t="s">
        <v>58</v>
      </c>
      <c r="G3" s="3">
        <v>883.9</v>
      </c>
      <c r="H3" s="3">
        <v>902.2</v>
      </c>
      <c r="I3" s="3">
        <f t="shared" ref="I3:I144" si="0">H3-G3</f>
        <v>18.300000000000068</v>
      </c>
      <c r="J3" s="372" t="s">
        <v>334</v>
      </c>
      <c r="K3" s="372">
        <v>-12</v>
      </c>
      <c r="L3" s="372" t="s">
        <v>153</v>
      </c>
      <c r="M3" s="372"/>
      <c r="N3" s="372"/>
      <c r="O3" s="371" t="s">
        <v>1375</v>
      </c>
      <c r="P3" s="371" t="s">
        <v>1376</v>
      </c>
      <c r="Q3" s="5">
        <v>1</v>
      </c>
      <c r="R3" s="372"/>
      <c r="S3" s="372"/>
      <c r="T3" s="372"/>
      <c r="U3" s="372"/>
      <c r="V3" s="372"/>
      <c r="W3" s="372"/>
    </row>
    <row r="4" spans="1:23">
      <c r="A4" s="372" t="s">
        <v>1377</v>
      </c>
      <c r="B4" s="372" t="s">
        <v>27</v>
      </c>
      <c r="C4" s="372">
        <v>446</v>
      </c>
      <c r="D4" s="372" t="s">
        <v>1378</v>
      </c>
      <c r="E4" s="372" t="s">
        <v>1379</v>
      </c>
      <c r="F4" s="372" t="s">
        <v>58</v>
      </c>
      <c r="G4" s="3">
        <v>883.9</v>
      </c>
      <c r="H4" s="3">
        <v>891.2</v>
      </c>
      <c r="I4" s="3">
        <f t="shared" si="0"/>
        <v>7.3000000000000682</v>
      </c>
      <c r="J4" s="372" t="s">
        <v>334</v>
      </c>
      <c r="K4" s="372">
        <v>-12</v>
      </c>
      <c r="L4" s="372" t="s">
        <v>153</v>
      </c>
      <c r="M4" s="372"/>
      <c r="N4" s="372"/>
      <c r="O4" s="371" t="s">
        <v>1380</v>
      </c>
      <c r="P4" s="371" t="s">
        <v>153</v>
      </c>
      <c r="Q4" s="5">
        <v>1</v>
      </c>
      <c r="R4" s="372"/>
      <c r="S4" s="372"/>
      <c r="T4" s="372"/>
      <c r="U4" s="372"/>
      <c r="V4" s="372"/>
      <c r="W4" s="372"/>
    </row>
    <row r="5" spans="1:23" s="84" customFormat="1" ht="30">
      <c r="A5" s="376" t="s">
        <v>332</v>
      </c>
      <c r="B5" s="376" t="s">
        <v>31</v>
      </c>
      <c r="C5" s="376">
        <v>423</v>
      </c>
      <c r="D5" s="376" t="s">
        <v>1381</v>
      </c>
      <c r="E5" s="376" t="s">
        <v>1382</v>
      </c>
      <c r="F5" s="376" t="s">
        <v>38</v>
      </c>
      <c r="G5" s="85">
        <v>765</v>
      </c>
      <c r="H5" s="85">
        <v>783.3</v>
      </c>
      <c r="I5" s="85">
        <f t="shared" si="0"/>
        <v>18.299999999999955</v>
      </c>
      <c r="J5" s="376" t="s">
        <v>334</v>
      </c>
      <c r="K5" s="376">
        <v>5</v>
      </c>
      <c r="L5" s="376" t="s">
        <v>156</v>
      </c>
      <c r="M5" s="376">
        <v>3</v>
      </c>
      <c r="N5" s="376">
        <v>0.2</v>
      </c>
      <c r="O5" s="378" t="s">
        <v>1383</v>
      </c>
      <c r="P5" s="378" t="s">
        <v>1384</v>
      </c>
      <c r="Q5" s="86">
        <v>1</v>
      </c>
      <c r="R5" s="376"/>
      <c r="S5" s="376"/>
      <c r="T5" s="376"/>
      <c r="U5" s="306" t="s">
        <v>331</v>
      </c>
      <c r="V5" s="376" t="str">
        <f>Sampling_2022!X3</f>
        <v>J-12-1-3</v>
      </c>
      <c r="W5" s="376" t="str">
        <f>Sampling_2022!X4</f>
        <v>J-12-1-8</v>
      </c>
    </row>
    <row r="6" spans="1:23" ht="75">
      <c r="A6" s="372" t="s">
        <v>1385</v>
      </c>
      <c r="B6" s="372" t="s">
        <v>37</v>
      </c>
      <c r="C6" s="372">
        <v>450</v>
      </c>
      <c r="D6" s="372" t="s">
        <v>1386</v>
      </c>
      <c r="E6" s="372" t="s">
        <v>1387</v>
      </c>
      <c r="F6" s="372" t="s">
        <v>58</v>
      </c>
      <c r="G6" s="3">
        <v>1494.4</v>
      </c>
      <c r="H6" s="3">
        <v>1513</v>
      </c>
      <c r="I6" s="3">
        <f t="shared" si="0"/>
        <v>18.599999999999909</v>
      </c>
      <c r="J6" s="372" t="s">
        <v>334</v>
      </c>
      <c r="K6" s="372">
        <v>5</v>
      </c>
      <c r="L6" s="372" t="s">
        <v>156</v>
      </c>
      <c r="M6" s="372" t="s">
        <v>942</v>
      </c>
      <c r="N6" s="372" t="s">
        <v>942</v>
      </c>
      <c r="O6" s="371" t="s">
        <v>1388</v>
      </c>
      <c r="P6" s="371" t="s">
        <v>1389</v>
      </c>
      <c r="Q6" s="5">
        <v>1</v>
      </c>
      <c r="R6" s="372"/>
      <c r="S6" s="372"/>
      <c r="T6" s="372"/>
      <c r="U6" s="372"/>
      <c r="V6" s="372"/>
      <c r="W6" s="372"/>
    </row>
    <row r="7" spans="1:23" s="84" customFormat="1">
      <c r="A7" s="524" t="s">
        <v>345</v>
      </c>
      <c r="B7" s="524" t="s">
        <v>40</v>
      </c>
      <c r="C7" s="524">
        <v>1765</v>
      </c>
      <c r="D7" s="524" t="s">
        <v>1390</v>
      </c>
      <c r="E7" s="524" t="s">
        <v>1391</v>
      </c>
      <c r="F7" s="376" t="s">
        <v>38</v>
      </c>
      <c r="G7" s="85">
        <v>1343</v>
      </c>
      <c r="H7" s="85">
        <v>1372.6</v>
      </c>
      <c r="I7" s="85">
        <f t="shared" si="0"/>
        <v>29.599999999999909</v>
      </c>
      <c r="J7" s="376" t="s">
        <v>334</v>
      </c>
      <c r="K7" s="376">
        <v>6</v>
      </c>
      <c r="L7" s="524" t="s">
        <v>156</v>
      </c>
      <c r="M7" s="376">
        <v>6</v>
      </c>
      <c r="N7" s="376">
        <v>637</v>
      </c>
      <c r="O7" s="523" t="s">
        <v>1392</v>
      </c>
      <c r="P7" s="523" t="s">
        <v>1393</v>
      </c>
      <c r="Q7" s="87" t="s">
        <v>1394</v>
      </c>
      <c r="R7" s="376"/>
      <c r="S7" s="376"/>
      <c r="T7" s="376"/>
      <c r="U7" s="151" t="s">
        <v>344</v>
      </c>
      <c r="V7" s="376" t="str">
        <f>Sampling_2022!X5</f>
        <v>M-73-1-7</v>
      </c>
      <c r="W7" s="376" t="str">
        <f>Sampling_2022!X6</f>
        <v>M-73-2-9</v>
      </c>
    </row>
    <row r="8" spans="1:23" s="68" customFormat="1">
      <c r="A8" s="524"/>
      <c r="B8" s="524"/>
      <c r="C8" s="524"/>
      <c r="D8" s="524"/>
      <c r="E8" s="524"/>
      <c r="F8" s="380" t="s">
        <v>46</v>
      </c>
      <c r="G8" s="74">
        <v>1372.6</v>
      </c>
      <c r="H8" s="74">
        <v>1377.6</v>
      </c>
      <c r="I8" s="74">
        <f t="shared" si="0"/>
        <v>5</v>
      </c>
      <c r="J8" s="380" t="s">
        <v>884</v>
      </c>
      <c r="K8" s="380">
        <v>-5</v>
      </c>
      <c r="L8" s="524"/>
      <c r="M8" s="380" t="s">
        <v>942</v>
      </c>
      <c r="N8" s="380" t="s">
        <v>942</v>
      </c>
      <c r="O8" s="523"/>
      <c r="P8" s="523"/>
      <c r="Q8" s="78" t="s">
        <v>1394</v>
      </c>
      <c r="R8" s="380"/>
      <c r="S8" s="380"/>
      <c r="T8" s="380"/>
      <c r="U8" s="380"/>
      <c r="V8" s="380"/>
      <c r="W8" s="380"/>
    </row>
    <row r="9" spans="1:23" s="84" customFormat="1">
      <c r="A9" s="524"/>
      <c r="B9" s="524"/>
      <c r="C9" s="524"/>
      <c r="D9" s="524"/>
      <c r="E9" s="524"/>
      <c r="F9" s="376" t="s">
        <v>52</v>
      </c>
      <c r="G9" s="85">
        <v>1397</v>
      </c>
      <c r="H9" s="85">
        <v>1421.5</v>
      </c>
      <c r="I9" s="85">
        <f t="shared" si="0"/>
        <v>24.5</v>
      </c>
      <c r="J9" s="376" t="s">
        <v>581</v>
      </c>
      <c r="K9" s="376">
        <v>3</v>
      </c>
      <c r="L9" s="524"/>
      <c r="M9" s="376">
        <v>8</v>
      </c>
      <c r="N9" s="376">
        <v>66</v>
      </c>
      <c r="O9" s="523"/>
      <c r="P9" s="523"/>
      <c r="Q9" s="87" t="s">
        <v>1395</v>
      </c>
      <c r="R9" s="376"/>
      <c r="S9" s="376"/>
      <c r="T9" s="376"/>
      <c r="U9" s="151" t="s">
        <v>344</v>
      </c>
      <c r="V9" s="376" t="str">
        <f>Sampling_2022!X39</f>
        <v>M-73-3-8</v>
      </c>
      <c r="W9" s="376" t="str">
        <f>Sampling_2022!X40</f>
        <v>M-73-4-5</v>
      </c>
    </row>
    <row r="10" spans="1:23">
      <c r="A10" s="524"/>
      <c r="B10" s="524"/>
      <c r="C10" s="524"/>
      <c r="D10" s="524"/>
      <c r="E10" s="524"/>
      <c r="F10" s="372" t="s">
        <v>55</v>
      </c>
      <c r="G10" s="3">
        <v>1421.5</v>
      </c>
      <c r="H10" s="3">
        <v>1425</v>
      </c>
      <c r="I10" s="3">
        <f t="shared" si="0"/>
        <v>3.5</v>
      </c>
      <c r="J10" s="372" t="s">
        <v>720</v>
      </c>
      <c r="K10" s="372">
        <v>-15</v>
      </c>
      <c r="L10" s="524"/>
      <c r="M10" s="372">
        <v>2</v>
      </c>
      <c r="N10" s="372" t="s">
        <v>942</v>
      </c>
      <c r="O10" s="523"/>
      <c r="P10" s="523"/>
      <c r="Q10" s="6" t="s">
        <v>1395</v>
      </c>
      <c r="R10" s="372"/>
      <c r="S10" s="372"/>
      <c r="T10" s="372"/>
      <c r="U10" s="372"/>
      <c r="V10" s="372"/>
      <c r="W10" s="372"/>
    </row>
    <row r="11" spans="1:23" s="69" customFormat="1" ht="45">
      <c r="A11" s="524" t="s">
        <v>745</v>
      </c>
      <c r="B11" s="524" t="s">
        <v>45</v>
      </c>
      <c r="C11" s="524">
        <v>1792</v>
      </c>
      <c r="D11" s="524" t="s">
        <v>1396</v>
      </c>
      <c r="E11" s="524" t="s">
        <v>1397</v>
      </c>
      <c r="F11" s="375" t="s">
        <v>52</v>
      </c>
      <c r="G11" s="70">
        <v>1407</v>
      </c>
      <c r="H11" s="70">
        <v>1423.8</v>
      </c>
      <c r="I11" s="70">
        <f t="shared" si="0"/>
        <v>16.799999999999955</v>
      </c>
      <c r="J11" s="375" t="s">
        <v>581</v>
      </c>
      <c r="K11" s="375">
        <v>3</v>
      </c>
      <c r="L11" s="524" t="s">
        <v>156</v>
      </c>
      <c r="M11" s="375">
        <v>7</v>
      </c>
      <c r="N11" s="375">
        <v>20</v>
      </c>
      <c r="O11" s="523" t="s">
        <v>1398</v>
      </c>
      <c r="P11" s="523" t="s">
        <v>153</v>
      </c>
      <c r="Q11" s="73" t="s">
        <v>1394</v>
      </c>
      <c r="R11" s="375"/>
      <c r="S11" s="377" t="str">
        <f>Sampling_2022!AB108</f>
        <v>Not sampled, replaced by Muskeg, and core were too thin in diameter for analyze.</v>
      </c>
      <c r="T11" s="375"/>
      <c r="U11" s="375"/>
      <c r="V11" s="375"/>
      <c r="W11" s="375"/>
    </row>
    <row r="12" spans="1:23" s="84" customFormat="1">
      <c r="A12" s="524"/>
      <c r="B12" s="524"/>
      <c r="C12" s="524"/>
      <c r="D12" s="524"/>
      <c r="E12" s="524"/>
      <c r="F12" s="376" t="s">
        <v>55</v>
      </c>
      <c r="G12" s="85">
        <v>1423.8</v>
      </c>
      <c r="H12" s="85">
        <v>1441</v>
      </c>
      <c r="I12" s="85">
        <f t="shared" si="0"/>
        <v>17.200000000000045</v>
      </c>
      <c r="J12" s="376" t="s">
        <v>720</v>
      </c>
      <c r="K12" s="376">
        <v>-9</v>
      </c>
      <c r="L12" s="524"/>
      <c r="M12" s="376">
        <v>5</v>
      </c>
      <c r="N12" s="376">
        <v>1.7</v>
      </c>
      <c r="O12" s="523"/>
      <c r="P12" s="523"/>
      <c r="Q12" s="87" t="s">
        <v>1394</v>
      </c>
      <c r="R12" s="376"/>
      <c r="S12" s="376"/>
      <c r="T12" s="376"/>
      <c r="U12" s="314" t="s">
        <v>744</v>
      </c>
      <c r="V12" s="314" t="s">
        <v>750</v>
      </c>
      <c r="W12" s="314" t="s">
        <v>755</v>
      </c>
    </row>
    <row r="13" spans="1:23" s="84" customFormat="1" ht="45">
      <c r="A13" s="376" t="s">
        <v>596</v>
      </c>
      <c r="B13" s="376" t="s">
        <v>48</v>
      </c>
      <c r="C13" s="376">
        <v>1972</v>
      </c>
      <c r="D13" s="376" t="s">
        <v>1399</v>
      </c>
      <c r="E13" s="376" t="s">
        <v>1400</v>
      </c>
      <c r="F13" s="376" t="s">
        <v>52</v>
      </c>
      <c r="G13" s="85">
        <v>1420.4</v>
      </c>
      <c r="H13" s="85">
        <v>1438.4</v>
      </c>
      <c r="I13" s="85">
        <f t="shared" si="0"/>
        <v>18</v>
      </c>
      <c r="J13" s="376" t="s">
        <v>581</v>
      </c>
      <c r="K13" s="376">
        <v>3</v>
      </c>
      <c r="L13" s="376" t="s">
        <v>156</v>
      </c>
      <c r="M13" s="376">
        <v>7</v>
      </c>
      <c r="N13" s="376">
        <v>137</v>
      </c>
      <c r="O13" s="378" t="s">
        <v>1401</v>
      </c>
      <c r="P13" s="378" t="s">
        <v>1402</v>
      </c>
      <c r="Q13" s="86" t="s">
        <v>1403</v>
      </c>
      <c r="R13" s="376"/>
      <c r="S13" s="378" t="s">
        <v>1404</v>
      </c>
      <c r="T13" s="376"/>
      <c r="U13" s="306" t="s">
        <v>595</v>
      </c>
      <c r="V13" s="376" t="str">
        <f>Sampling_2022!X41</f>
        <v>K-74-1-2</v>
      </c>
      <c r="W13" s="376" t="str">
        <f>Sampling_2022!X42</f>
        <v>K-74-1-11</v>
      </c>
    </row>
    <row r="14" spans="1:23" s="84" customFormat="1">
      <c r="A14" s="376" t="s">
        <v>612</v>
      </c>
      <c r="B14" s="376" t="s">
        <v>51</v>
      </c>
      <c r="C14" s="376">
        <v>1793</v>
      </c>
      <c r="D14" s="376" t="s">
        <v>1405</v>
      </c>
      <c r="E14" s="376" t="s">
        <v>1406</v>
      </c>
      <c r="F14" s="376" t="s">
        <v>52</v>
      </c>
      <c r="G14" s="85">
        <v>1419</v>
      </c>
      <c r="H14" s="85">
        <v>1438.3</v>
      </c>
      <c r="I14" s="85">
        <f t="shared" si="0"/>
        <v>19.299999999999955</v>
      </c>
      <c r="J14" s="376" t="s">
        <v>581</v>
      </c>
      <c r="K14" s="376">
        <v>6</v>
      </c>
      <c r="L14" s="376" t="s">
        <v>156</v>
      </c>
      <c r="M14" s="376">
        <v>10</v>
      </c>
      <c r="N14" s="376">
        <v>115</v>
      </c>
      <c r="O14" s="378" t="s">
        <v>1392</v>
      </c>
      <c r="P14" s="378" t="s">
        <v>153</v>
      </c>
      <c r="Q14" s="86" t="s">
        <v>1407</v>
      </c>
      <c r="R14" s="376"/>
      <c r="S14" s="376"/>
      <c r="T14" s="376"/>
      <c r="U14" s="306" t="s">
        <v>611</v>
      </c>
      <c r="V14" s="314" t="s">
        <v>615</v>
      </c>
      <c r="W14" s="314" t="s">
        <v>621</v>
      </c>
    </row>
    <row r="15" spans="1:23" s="84" customFormat="1">
      <c r="A15" s="524" t="s">
        <v>624</v>
      </c>
      <c r="B15" s="524" t="s">
        <v>54</v>
      </c>
      <c r="C15" s="524">
        <v>1971</v>
      </c>
      <c r="D15" s="524" t="s">
        <v>1408</v>
      </c>
      <c r="E15" s="524" t="s">
        <v>1409</v>
      </c>
      <c r="F15" s="376" t="s">
        <v>52</v>
      </c>
      <c r="G15" s="85">
        <v>1413</v>
      </c>
      <c r="H15" s="85">
        <v>1428</v>
      </c>
      <c r="I15" s="85">
        <f t="shared" si="0"/>
        <v>15</v>
      </c>
      <c r="J15" s="376" t="s">
        <v>581</v>
      </c>
      <c r="K15" s="376">
        <v>6</v>
      </c>
      <c r="L15" s="524" t="s">
        <v>156</v>
      </c>
      <c r="M15" s="376">
        <v>11</v>
      </c>
      <c r="N15" s="376">
        <v>229</v>
      </c>
      <c r="O15" s="523" t="s">
        <v>1410</v>
      </c>
      <c r="P15" s="523" t="s">
        <v>153</v>
      </c>
      <c r="Q15" s="86" t="s">
        <v>1394</v>
      </c>
      <c r="R15" s="376"/>
      <c r="S15" s="376"/>
      <c r="T15" s="376"/>
      <c r="U15" s="306" t="s">
        <v>623</v>
      </c>
      <c r="V15" s="314" t="s">
        <v>629</v>
      </c>
      <c r="W15" s="314" t="s">
        <v>635</v>
      </c>
    </row>
    <row r="16" spans="1:23">
      <c r="A16" s="524"/>
      <c r="B16" s="524"/>
      <c r="C16" s="524"/>
      <c r="D16" s="524"/>
      <c r="E16" s="524"/>
      <c r="F16" s="372" t="s">
        <v>55</v>
      </c>
      <c r="G16" s="3">
        <v>1428</v>
      </c>
      <c r="H16" s="3">
        <v>1432</v>
      </c>
      <c r="I16" s="3">
        <f t="shared" si="0"/>
        <v>4</v>
      </c>
      <c r="J16" s="372" t="s">
        <v>720</v>
      </c>
      <c r="K16" s="372">
        <v>-12</v>
      </c>
      <c r="L16" s="524"/>
      <c r="M16" s="372" t="s">
        <v>942</v>
      </c>
      <c r="N16" s="372" t="s">
        <v>942</v>
      </c>
      <c r="O16" s="523"/>
      <c r="P16" s="523"/>
      <c r="Q16" s="5" t="s">
        <v>1394</v>
      </c>
      <c r="R16" s="372"/>
      <c r="S16" s="372"/>
      <c r="T16" s="372"/>
      <c r="U16" s="372"/>
      <c r="V16" s="372"/>
      <c r="W16" s="372"/>
    </row>
    <row r="17" spans="1:23" s="84" customFormat="1">
      <c r="A17" s="524" t="s">
        <v>639</v>
      </c>
      <c r="B17" s="524" t="s">
        <v>57</v>
      </c>
      <c r="C17" s="524">
        <v>2034</v>
      </c>
      <c r="D17" s="524" t="s">
        <v>1411</v>
      </c>
      <c r="E17" s="524" t="s">
        <v>1412</v>
      </c>
      <c r="F17" s="376" t="s">
        <v>52</v>
      </c>
      <c r="G17" s="85">
        <v>1406</v>
      </c>
      <c r="H17" s="85">
        <v>1424</v>
      </c>
      <c r="I17" s="85">
        <f t="shared" si="0"/>
        <v>18</v>
      </c>
      <c r="J17" s="376" t="s">
        <v>581</v>
      </c>
      <c r="K17" s="376">
        <v>2</v>
      </c>
      <c r="L17" s="524" t="s">
        <v>156</v>
      </c>
      <c r="M17" s="376">
        <v>9</v>
      </c>
      <c r="N17" s="376">
        <v>111</v>
      </c>
      <c r="O17" s="523" t="s">
        <v>1401</v>
      </c>
      <c r="P17" s="523" t="s">
        <v>153</v>
      </c>
      <c r="Q17" s="86" t="s">
        <v>1394</v>
      </c>
      <c r="R17" s="376"/>
      <c r="S17" s="376"/>
      <c r="T17" s="376"/>
      <c r="U17" s="314" t="s">
        <v>638</v>
      </c>
      <c r="V17" s="314" t="s">
        <v>643</v>
      </c>
      <c r="W17" s="314" t="s">
        <v>649</v>
      </c>
    </row>
    <row r="18" spans="1:23">
      <c r="A18" s="524"/>
      <c r="B18" s="524"/>
      <c r="C18" s="524"/>
      <c r="D18" s="524"/>
      <c r="E18" s="524"/>
      <c r="F18" s="372" t="s">
        <v>55</v>
      </c>
      <c r="G18" s="3">
        <v>1424</v>
      </c>
      <c r="H18" s="3">
        <v>1425.4</v>
      </c>
      <c r="I18" s="3">
        <f t="shared" si="0"/>
        <v>1.4000000000000909</v>
      </c>
      <c r="J18" s="372" t="s">
        <v>720</v>
      </c>
      <c r="K18" s="372">
        <v>-15</v>
      </c>
      <c r="L18" s="524"/>
      <c r="M18" s="372" t="s">
        <v>942</v>
      </c>
      <c r="N18" s="372" t="s">
        <v>942</v>
      </c>
      <c r="O18" s="523"/>
      <c r="P18" s="523"/>
      <c r="Q18" s="5" t="s">
        <v>1394</v>
      </c>
      <c r="R18" s="372"/>
      <c r="S18" s="372"/>
      <c r="T18" s="372"/>
      <c r="U18" s="372"/>
      <c r="V18" s="372"/>
      <c r="W18" s="372"/>
    </row>
    <row r="19" spans="1:23" s="69" customFormat="1">
      <c r="A19" s="529" t="s">
        <v>1413</v>
      </c>
      <c r="B19" s="527" t="s">
        <v>60</v>
      </c>
      <c r="C19" s="527">
        <v>376</v>
      </c>
      <c r="D19" s="527" t="s">
        <v>1414</v>
      </c>
      <c r="E19" s="527" t="s">
        <v>1415</v>
      </c>
      <c r="F19" s="375" t="s">
        <v>38</v>
      </c>
      <c r="G19" s="70">
        <v>1354.2</v>
      </c>
      <c r="H19" s="70">
        <v>1361.5</v>
      </c>
      <c r="I19" s="70">
        <f t="shared" si="0"/>
        <v>7.2999999999999545</v>
      </c>
      <c r="J19" s="375" t="s">
        <v>334</v>
      </c>
      <c r="K19" s="375">
        <v>1</v>
      </c>
      <c r="L19" s="527" t="s">
        <v>156</v>
      </c>
      <c r="M19" s="375">
        <v>0.3</v>
      </c>
      <c r="N19" s="375">
        <v>1</v>
      </c>
      <c r="O19" s="529" t="s">
        <v>1416</v>
      </c>
      <c r="P19" s="531" t="s">
        <v>1417</v>
      </c>
      <c r="Q19" s="71" t="s">
        <v>1403</v>
      </c>
      <c r="R19" s="375"/>
      <c r="S19" s="527" t="str">
        <f>Sampling_2022!AB113</f>
        <v xml:space="preserve">No cores </v>
      </c>
      <c r="T19" s="375"/>
      <c r="U19" s="375"/>
      <c r="V19" s="375"/>
      <c r="W19" s="375"/>
    </row>
    <row r="20" spans="1:23" s="69" customFormat="1">
      <c r="A20" s="529"/>
      <c r="B20" s="527"/>
      <c r="C20" s="527"/>
      <c r="D20" s="527"/>
      <c r="E20" s="527"/>
      <c r="F20" s="375" t="s">
        <v>46</v>
      </c>
      <c r="G20" s="70">
        <v>1361.5</v>
      </c>
      <c r="H20" s="70">
        <v>1372.5</v>
      </c>
      <c r="I20" s="70">
        <f t="shared" si="0"/>
        <v>11</v>
      </c>
      <c r="J20" s="375" t="s">
        <v>884</v>
      </c>
      <c r="K20" s="375">
        <v>3</v>
      </c>
      <c r="L20" s="527"/>
      <c r="M20" s="375" t="s">
        <v>942</v>
      </c>
      <c r="N20" s="375" t="s">
        <v>942</v>
      </c>
      <c r="O20" s="529"/>
      <c r="P20" s="531"/>
      <c r="Q20" s="71" t="s">
        <v>1403</v>
      </c>
      <c r="R20" s="375"/>
      <c r="S20" s="527"/>
      <c r="T20" s="375"/>
      <c r="U20" s="375"/>
      <c r="V20" s="375"/>
      <c r="W20" s="375"/>
    </row>
    <row r="21" spans="1:23" s="69" customFormat="1">
      <c r="A21" s="529"/>
      <c r="B21" s="527"/>
      <c r="C21" s="527"/>
      <c r="D21" s="527"/>
      <c r="E21" s="527"/>
      <c r="F21" s="375" t="s">
        <v>52</v>
      </c>
      <c r="G21" s="70">
        <v>1402.7</v>
      </c>
      <c r="H21" s="70">
        <v>1404.2</v>
      </c>
      <c r="I21" s="70">
        <f t="shared" si="0"/>
        <v>1.5</v>
      </c>
      <c r="J21" s="375" t="s">
        <v>581</v>
      </c>
      <c r="K21" s="375">
        <v>4</v>
      </c>
      <c r="L21" s="527"/>
      <c r="M21" s="375">
        <v>2</v>
      </c>
      <c r="N21" s="375">
        <v>0.1</v>
      </c>
      <c r="O21" s="529"/>
      <c r="P21" s="531"/>
      <c r="Q21" s="71" t="s">
        <v>1418</v>
      </c>
      <c r="R21" s="375"/>
      <c r="S21" s="527"/>
      <c r="T21" s="375"/>
      <c r="U21" s="375"/>
      <c r="V21" s="375"/>
      <c r="W21" s="375"/>
    </row>
    <row r="22" spans="1:23" s="69" customFormat="1">
      <c r="A22" s="529"/>
      <c r="B22" s="527"/>
      <c r="C22" s="527"/>
      <c r="D22" s="527"/>
      <c r="E22" s="527"/>
      <c r="F22" s="375" t="s">
        <v>55</v>
      </c>
      <c r="G22" s="70">
        <v>1404.2</v>
      </c>
      <c r="H22" s="70">
        <v>1410.3</v>
      </c>
      <c r="I22" s="70">
        <f t="shared" si="0"/>
        <v>6.0999999999999091</v>
      </c>
      <c r="J22" s="375" t="s">
        <v>720</v>
      </c>
      <c r="K22" s="375">
        <v>1</v>
      </c>
      <c r="L22" s="527"/>
      <c r="M22" s="375">
        <v>3</v>
      </c>
      <c r="N22" s="375">
        <v>1.3</v>
      </c>
      <c r="O22" s="529"/>
      <c r="P22" s="531"/>
      <c r="Q22" s="71" t="s">
        <v>1418</v>
      </c>
      <c r="R22" s="375"/>
      <c r="S22" s="527"/>
      <c r="T22" s="375"/>
      <c r="U22" s="375"/>
      <c r="V22" s="375"/>
      <c r="W22" s="375"/>
    </row>
    <row r="23" spans="1:23" s="69" customFormat="1">
      <c r="A23" s="529"/>
      <c r="B23" s="527"/>
      <c r="C23" s="527"/>
      <c r="D23" s="527"/>
      <c r="E23" s="527"/>
      <c r="F23" s="375" t="s">
        <v>58</v>
      </c>
      <c r="G23" s="70">
        <v>1485.9</v>
      </c>
      <c r="H23" s="70">
        <v>1507.8</v>
      </c>
      <c r="I23" s="70">
        <f t="shared" si="0"/>
        <v>21.899999999999864</v>
      </c>
      <c r="J23" s="375" t="s">
        <v>334</v>
      </c>
      <c r="K23" s="375">
        <v>2</v>
      </c>
      <c r="L23" s="527"/>
      <c r="M23" s="375">
        <v>2</v>
      </c>
      <c r="N23" s="375">
        <v>18</v>
      </c>
      <c r="O23" s="529"/>
      <c r="P23" s="531"/>
      <c r="Q23" s="71" t="s">
        <v>1395</v>
      </c>
      <c r="R23" s="375"/>
      <c r="S23" s="527"/>
      <c r="T23" s="375"/>
      <c r="U23" s="375"/>
      <c r="V23" s="375"/>
      <c r="W23" s="375"/>
    </row>
    <row r="24" spans="1:23" s="69" customFormat="1">
      <c r="A24" s="529"/>
      <c r="B24" s="527"/>
      <c r="C24" s="527"/>
      <c r="D24" s="527"/>
      <c r="E24" s="527"/>
      <c r="F24" s="375" t="s">
        <v>74</v>
      </c>
      <c r="G24" s="70">
        <v>1507.8</v>
      </c>
      <c r="H24" s="70">
        <v>1508.5</v>
      </c>
      <c r="I24" s="70">
        <f t="shared" si="0"/>
        <v>0.70000000000004547</v>
      </c>
      <c r="J24" s="375" t="s">
        <v>940</v>
      </c>
      <c r="K24" s="375">
        <v>0</v>
      </c>
      <c r="L24" s="527"/>
      <c r="M24" s="375" t="s">
        <v>942</v>
      </c>
      <c r="N24" s="375" t="s">
        <v>942</v>
      </c>
      <c r="O24" s="529"/>
      <c r="P24" s="531"/>
      <c r="Q24" s="71" t="s">
        <v>1395</v>
      </c>
      <c r="R24" s="375"/>
      <c r="S24" s="527"/>
      <c r="T24" s="375"/>
      <c r="U24" s="375"/>
      <c r="V24" s="375"/>
      <c r="W24" s="375"/>
    </row>
    <row r="25" spans="1:23" ht="60">
      <c r="A25" s="372" t="s">
        <v>1419</v>
      </c>
      <c r="B25" s="372" t="s">
        <v>63</v>
      </c>
      <c r="C25" s="372">
        <v>1492</v>
      </c>
      <c r="D25" s="372" t="s">
        <v>1420</v>
      </c>
      <c r="E25" s="372" t="s">
        <v>1421</v>
      </c>
      <c r="F25" s="372" t="s">
        <v>55</v>
      </c>
      <c r="G25" s="3">
        <v>1522</v>
      </c>
      <c r="H25" s="3">
        <v>1522.8</v>
      </c>
      <c r="I25" s="3">
        <f t="shared" si="0"/>
        <v>0.79999999999995453</v>
      </c>
      <c r="J25" s="372" t="s">
        <v>720</v>
      </c>
      <c r="K25" s="372">
        <v>-6</v>
      </c>
      <c r="L25" s="372" t="s">
        <v>156</v>
      </c>
      <c r="M25" s="372">
        <v>3</v>
      </c>
      <c r="N25" s="372">
        <v>0.06</v>
      </c>
      <c r="O25" s="371" t="s">
        <v>1422</v>
      </c>
      <c r="P25" s="371" t="s">
        <v>1423</v>
      </c>
      <c r="Q25" s="10" t="s">
        <v>166</v>
      </c>
      <c r="R25" s="11" t="s">
        <v>1424</v>
      </c>
      <c r="S25" s="8"/>
      <c r="T25" s="8"/>
      <c r="U25" s="372"/>
      <c r="V25" s="372"/>
      <c r="W25" s="372"/>
    </row>
    <row r="26" spans="1:23" s="84" customFormat="1">
      <c r="A26" s="376" t="s">
        <v>759</v>
      </c>
      <c r="B26" s="376" t="s">
        <v>66</v>
      </c>
      <c r="C26" s="376">
        <v>1974</v>
      </c>
      <c r="D26" s="376" t="s">
        <v>1425</v>
      </c>
      <c r="E26" s="376" t="s">
        <v>1426</v>
      </c>
      <c r="F26" s="376" t="s">
        <v>58</v>
      </c>
      <c r="G26" s="85">
        <v>1457</v>
      </c>
      <c r="H26" s="85">
        <v>1470</v>
      </c>
      <c r="I26" s="85">
        <f t="shared" si="0"/>
        <v>13</v>
      </c>
      <c r="J26" s="376" t="s">
        <v>581</v>
      </c>
      <c r="K26" s="376">
        <v>-3</v>
      </c>
      <c r="L26" s="376" t="s">
        <v>156</v>
      </c>
      <c r="M26" s="376">
        <v>4</v>
      </c>
      <c r="N26" s="376">
        <v>174</v>
      </c>
      <c r="O26" s="378" t="s">
        <v>1427</v>
      </c>
      <c r="P26" s="378" t="s">
        <v>153</v>
      </c>
      <c r="Q26" s="86" t="s">
        <v>1403</v>
      </c>
      <c r="R26" s="376"/>
      <c r="S26" s="376"/>
      <c r="T26" s="376"/>
      <c r="U26" s="314" t="s">
        <v>758</v>
      </c>
      <c r="V26" s="314" t="s">
        <v>765</v>
      </c>
      <c r="W26" s="314" t="s">
        <v>772</v>
      </c>
    </row>
    <row r="27" spans="1:23" ht="60">
      <c r="A27" s="372" t="s">
        <v>1428</v>
      </c>
      <c r="B27" s="372" t="s">
        <v>69</v>
      </c>
      <c r="C27" s="372">
        <v>377</v>
      </c>
      <c r="D27" s="372" t="s">
        <v>1429</v>
      </c>
      <c r="E27" s="372" t="s">
        <v>1430</v>
      </c>
      <c r="F27" s="372" t="s">
        <v>55</v>
      </c>
      <c r="G27" s="3">
        <v>1594.1</v>
      </c>
      <c r="H27" s="3">
        <v>1595.3</v>
      </c>
      <c r="I27" s="3">
        <f t="shared" si="0"/>
        <v>1.2000000000000455</v>
      </c>
      <c r="J27" s="372" t="s">
        <v>720</v>
      </c>
      <c r="K27" s="372">
        <v>5</v>
      </c>
      <c r="L27" s="372" t="s">
        <v>153</v>
      </c>
      <c r="M27" s="372"/>
      <c r="N27" s="372"/>
      <c r="O27" s="371" t="s">
        <v>1431</v>
      </c>
      <c r="P27" s="371" t="s">
        <v>1432</v>
      </c>
      <c r="Q27" s="9" t="s">
        <v>166</v>
      </c>
      <c r="R27" s="372"/>
      <c r="S27" s="372"/>
      <c r="T27" s="372"/>
      <c r="U27" s="372"/>
      <c r="V27" s="372"/>
      <c r="W27" s="372"/>
    </row>
    <row r="28" spans="1:23" s="84" customFormat="1" ht="60">
      <c r="A28" s="376" t="s">
        <v>360</v>
      </c>
      <c r="B28" s="376" t="s">
        <v>71</v>
      </c>
      <c r="C28" s="376">
        <v>1371</v>
      </c>
      <c r="D28" s="376" t="s">
        <v>1433</v>
      </c>
      <c r="E28" s="376" t="s">
        <v>1434</v>
      </c>
      <c r="F28" s="376" t="s">
        <v>38</v>
      </c>
      <c r="G28" s="85">
        <v>1458.8</v>
      </c>
      <c r="H28" s="85">
        <v>1479.6</v>
      </c>
      <c r="I28" s="85">
        <f t="shared" si="0"/>
        <v>20.799999999999955</v>
      </c>
      <c r="J28" s="376" t="s">
        <v>334</v>
      </c>
      <c r="K28" s="376">
        <v>0</v>
      </c>
      <c r="L28" s="376" t="s">
        <v>156</v>
      </c>
      <c r="M28" s="376">
        <v>2</v>
      </c>
      <c r="N28" s="376">
        <v>2.6</v>
      </c>
      <c r="O28" s="378" t="s">
        <v>1435</v>
      </c>
      <c r="P28" s="378" t="s">
        <v>1436</v>
      </c>
      <c r="Q28" s="86" t="s">
        <v>1394</v>
      </c>
      <c r="R28" s="376"/>
      <c r="S28" s="376"/>
      <c r="T28" s="376"/>
      <c r="U28" s="306" t="s">
        <v>359</v>
      </c>
      <c r="V28" s="376" t="str">
        <f>Sampling_2022!X7</f>
        <v>J-42-1-8</v>
      </c>
      <c r="W28" s="376" t="str">
        <f>Sampling_2022!X8</f>
        <v>J-42-2-4</v>
      </c>
    </row>
    <row r="29" spans="1:23" s="183" customFormat="1" ht="39" customHeight="1">
      <c r="A29" s="524" t="s">
        <v>377</v>
      </c>
      <c r="B29" s="524" t="s">
        <v>73</v>
      </c>
      <c r="C29" s="524">
        <v>1479</v>
      </c>
      <c r="D29" s="524" t="s">
        <v>1437</v>
      </c>
      <c r="E29" s="524" t="s">
        <v>1438</v>
      </c>
      <c r="F29" s="183" t="s">
        <v>32</v>
      </c>
      <c r="G29" s="310">
        <v>1490</v>
      </c>
      <c r="H29" s="310">
        <v>1498.5</v>
      </c>
      <c r="I29" s="310">
        <f t="shared" si="0"/>
        <v>8.5</v>
      </c>
      <c r="J29" s="183" t="s">
        <v>369</v>
      </c>
      <c r="K29" s="183">
        <v>0</v>
      </c>
      <c r="L29" s="524" t="s">
        <v>156</v>
      </c>
      <c r="M29" s="183" t="s">
        <v>942</v>
      </c>
      <c r="N29" s="183" t="s">
        <v>942</v>
      </c>
      <c r="O29" s="523" t="s">
        <v>1439</v>
      </c>
      <c r="P29" s="523" t="s">
        <v>1440</v>
      </c>
      <c r="Q29" s="311" t="s">
        <v>1394</v>
      </c>
      <c r="S29" s="313" t="s">
        <v>1441</v>
      </c>
      <c r="U29" s="155" t="s">
        <v>382</v>
      </c>
      <c r="V29" s="183" t="str">
        <f>Sampling_2022!X9</f>
        <v>G-21-1-7</v>
      </c>
    </row>
    <row r="30" spans="1:23" s="84" customFormat="1" ht="39" customHeight="1">
      <c r="A30" s="524"/>
      <c r="B30" s="524"/>
      <c r="C30" s="524"/>
      <c r="D30" s="524"/>
      <c r="E30" s="524"/>
      <c r="F30" s="376" t="s">
        <v>38</v>
      </c>
      <c r="G30" s="85">
        <v>1498.5</v>
      </c>
      <c r="H30" s="85">
        <v>1516</v>
      </c>
      <c r="I30" s="85">
        <f t="shared" si="0"/>
        <v>17.5</v>
      </c>
      <c r="J30" s="376" t="s">
        <v>334</v>
      </c>
      <c r="K30" s="376">
        <v>0</v>
      </c>
      <c r="L30" s="524"/>
      <c r="M30" s="376">
        <v>1</v>
      </c>
      <c r="N30" s="376">
        <v>0.5</v>
      </c>
      <c r="O30" s="523"/>
      <c r="P30" s="523"/>
      <c r="Q30" s="86" t="s">
        <v>1394</v>
      </c>
      <c r="R30" s="376"/>
      <c r="S30" s="376"/>
      <c r="T30" s="376"/>
      <c r="U30" s="151" t="s">
        <v>390</v>
      </c>
      <c r="V30" s="376" t="str">
        <f>Sampling_2022!X10</f>
        <v>G-21-1-4</v>
      </c>
      <c r="W30" s="376"/>
    </row>
    <row r="31" spans="1:23" s="69" customFormat="1">
      <c r="A31" s="527" t="s">
        <v>895</v>
      </c>
      <c r="B31" s="527" t="s">
        <v>78</v>
      </c>
      <c r="C31" s="527">
        <v>1590</v>
      </c>
      <c r="D31" s="527" t="s">
        <v>1442</v>
      </c>
      <c r="E31" s="527" t="s">
        <v>1443</v>
      </c>
      <c r="F31" s="527" t="s">
        <v>18</v>
      </c>
      <c r="G31" s="70">
        <v>123.1</v>
      </c>
      <c r="H31" s="70">
        <v>126.4</v>
      </c>
      <c r="I31" s="70">
        <f t="shared" si="0"/>
        <v>3.3000000000000114</v>
      </c>
      <c r="J31" s="527" t="s">
        <v>1444</v>
      </c>
      <c r="K31" s="375">
        <v>24</v>
      </c>
      <c r="L31" s="375" t="s">
        <v>153</v>
      </c>
      <c r="M31" s="375"/>
      <c r="N31" s="375"/>
      <c r="O31" s="529" t="s">
        <v>1445</v>
      </c>
      <c r="P31" s="529" t="s">
        <v>153</v>
      </c>
      <c r="Q31" s="72" t="s">
        <v>166</v>
      </c>
      <c r="R31" s="375"/>
      <c r="S31" s="529" t="str">
        <f>Sampling_2022!AB100</f>
        <v>Wasn't consolidated sedimentary rocks. Wasn't hard, very fragile. Very argillaceous with some detritic polygenic rounded rocks clast. Looked like glacial till or drilling mud. 5 persons agreed it wasn't the Banff formation.</v>
      </c>
      <c r="T31" s="375"/>
      <c r="U31" s="536" t="s">
        <v>899</v>
      </c>
      <c r="V31" s="375"/>
      <c r="W31" s="375"/>
    </row>
    <row r="32" spans="1:23" s="69" customFormat="1">
      <c r="A32" s="527"/>
      <c r="B32" s="527"/>
      <c r="C32" s="527"/>
      <c r="D32" s="527"/>
      <c r="E32" s="527"/>
      <c r="F32" s="527"/>
      <c r="G32" s="70">
        <v>148</v>
      </c>
      <c r="H32" s="70">
        <v>162.4</v>
      </c>
      <c r="I32" s="70">
        <f t="shared" si="0"/>
        <v>14.400000000000006</v>
      </c>
      <c r="J32" s="527"/>
      <c r="K32" s="375">
        <v>27</v>
      </c>
      <c r="L32" s="375" t="s">
        <v>153</v>
      </c>
      <c r="M32" s="375"/>
      <c r="N32" s="375"/>
      <c r="O32" s="529"/>
      <c r="P32" s="529"/>
      <c r="Q32" s="72" t="s">
        <v>166</v>
      </c>
      <c r="R32" s="375"/>
      <c r="S32" s="529"/>
      <c r="T32" s="375"/>
      <c r="U32" s="536"/>
      <c r="V32" s="375"/>
      <c r="W32" s="375"/>
    </row>
    <row r="33" spans="1:23" s="69" customFormat="1">
      <c r="A33" s="527"/>
      <c r="B33" s="527"/>
      <c r="C33" s="527"/>
      <c r="D33" s="527"/>
      <c r="E33" s="527"/>
      <c r="F33" s="527"/>
      <c r="G33" s="70">
        <v>176</v>
      </c>
      <c r="H33" s="70">
        <v>202.7</v>
      </c>
      <c r="I33" s="70">
        <f t="shared" si="0"/>
        <v>26.699999999999989</v>
      </c>
      <c r="J33" s="527"/>
      <c r="K33" s="375">
        <v>24</v>
      </c>
      <c r="L33" s="375" t="s">
        <v>153</v>
      </c>
      <c r="M33" s="375"/>
      <c r="N33" s="375"/>
      <c r="O33" s="529"/>
      <c r="P33" s="529"/>
      <c r="Q33" s="72" t="s">
        <v>166</v>
      </c>
      <c r="R33" s="375"/>
      <c r="S33" s="529"/>
      <c r="T33" s="375"/>
      <c r="U33" s="536"/>
      <c r="V33" s="375"/>
      <c r="W33" s="375"/>
    </row>
    <row r="34" spans="1:23" s="69" customFormat="1">
      <c r="A34" s="527"/>
      <c r="B34" s="527"/>
      <c r="C34" s="527"/>
      <c r="D34" s="527"/>
      <c r="E34" s="527"/>
      <c r="F34" s="527"/>
      <c r="G34" s="70">
        <v>320</v>
      </c>
      <c r="H34" s="70">
        <v>360.9</v>
      </c>
      <c r="I34" s="70">
        <f t="shared" si="0"/>
        <v>40.899999999999977</v>
      </c>
      <c r="J34" s="375" t="s">
        <v>897</v>
      </c>
      <c r="K34" s="375">
        <v>27</v>
      </c>
      <c r="L34" s="375" t="s">
        <v>156</v>
      </c>
      <c r="M34" s="375">
        <v>31</v>
      </c>
      <c r="N34" s="375" t="s">
        <v>942</v>
      </c>
      <c r="O34" s="529"/>
      <c r="P34" s="529"/>
      <c r="Q34" s="72" t="s">
        <v>1403</v>
      </c>
      <c r="R34" s="375"/>
      <c r="S34" s="529"/>
      <c r="T34" s="375"/>
      <c r="U34" s="536"/>
      <c r="V34" s="375"/>
      <c r="W34" s="375"/>
    </row>
    <row r="35" spans="1:23" s="84" customFormat="1" ht="45">
      <c r="A35" s="376" t="s">
        <v>395</v>
      </c>
      <c r="B35" s="376" t="s">
        <v>80</v>
      </c>
      <c r="C35" s="376">
        <v>1352</v>
      </c>
      <c r="D35" s="376" t="s">
        <v>1446</v>
      </c>
      <c r="E35" s="376" t="s">
        <v>1447</v>
      </c>
      <c r="F35" s="376" t="s">
        <v>38</v>
      </c>
      <c r="G35" s="85">
        <v>1514</v>
      </c>
      <c r="H35" s="85">
        <v>1550</v>
      </c>
      <c r="I35" s="85">
        <f t="shared" si="0"/>
        <v>36</v>
      </c>
      <c r="J35" s="376" t="s">
        <v>334</v>
      </c>
      <c r="K35" s="376">
        <v>3</v>
      </c>
      <c r="L35" s="376" t="s">
        <v>156</v>
      </c>
      <c r="M35" s="376">
        <v>4</v>
      </c>
      <c r="N35" s="376">
        <v>0.4</v>
      </c>
      <c r="O35" s="378" t="s">
        <v>1448</v>
      </c>
      <c r="P35" s="378" t="s">
        <v>1449</v>
      </c>
      <c r="Q35" s="86" t="s">
        <v>1394</v>
      </c>
      <c r="R35" s="376"/>
      <c r="S35" s="376"/>
      <c r="T35" s="376"/>
      <c r="U35" s="306" t="s">
        <v>394</v>
      </c>
      <c r="V35" s="376" t="str">
        <f>Sampling_2022!X11</f>
        <v>H-64-1-1</v>
      </c>
      <c r="W35" s="376" t="str">
        <f>Sampling_2022!X12</f>
        <v>H-64-1-13</v>
      </c>
    </row>
    <row r="36" spans="1:23">
      <c r="A36" s="524" t="s">
        <v>718</v>
      </c>
      <c r="B36" s="524" t="s">
        <v>81</v>
      </c>
      <c r="C36" s="524">
        <v>173</v>
      </c>
      <c r="D36" s="524" t="s">
        <v>1450</v>
      </c>
      <c r="E36" s="524" t="s">
        <v>1451</v>
      </c>
      <c r="F36" s="372" t="s">
        <v>38</v>
      </c>
      <c r="G36" s="3">
        <v>577.9</v>
      </c>
      <c r="H36" s="3">
        <v>589.79999999999995</v>
      </c>
      <c r="I36" s="3">
        <f t="shared" si="0"/>
        <v>11.899999999999977</v>
      </c>
      <c r="J36" s="372" t="s">
        <v>334</v>
      </c>
      <c r="K36" s="372" t="s">
        <v>942</v>
      </c>
      <c r="L36" s="372" t="s">
        <v>153</v>
      </c>
      <c r="M36" s="372"/>
      <c r="N36" s="372"/>
      <c r="O36" s="523" t="s">
        <v>1452</v>
      </c>
      <c r="P36" s="523" t="s">
        <v>1453</v>
      </c>
      <c r="Q36" s="5" t="s">
        <v>1403</v>
      </c>
      <c r="R36" s="372"/>
      <c r="S36" s="372"/>
      <c r="T36" s="372"/>
      <c r="U36" s="372"/>
      <c r="V36" s="372"/>
      <c r="W36" s="372"/>
    </row>
    <row r="37" spans="1:23">
      <c r="A37" s="528"/>
      <c r="B37" s="528"/>
      <c r="C37" s="528"/>
      <c r="D37" s="528"/>
      <c r="E37" s="528"/>
      <c r="F37" s="528" t="s">
        <v>55</v>
      </c>
      <c r="G37" s="3">
        <v>721.8</v>
      </c>
      <c r="H37" s="3">
        <v>722.6</v>
      </c>
      <c r="I37" s="3">
        <f t="shared" si="0"/>
        <v>0.80000000000006821</v>
      </c>
      <c r="J37" s="528" t="s">
        <v>720</v>
      </c>
      <c r="K37" s="372" t="s">
        <v>942</v>
      </c>
      <c r="L37" s="528" t="s">
        <v>156</v>
      </c>
      <c r="M37" s="372">
        <v>1</v>
      </c>
      <c r="N37" s="372">
        <v>0.08</v>
      </c>
      <c r="O37" s="530"/>
      <c r="P37" s="530"/>
      <c r="Q37" s="5" t="s">
        <v>1418</v>
      </c>
      <c r="R37" s="372"/>
      <c r="S37" s="372"/>
      <c r="T37" s="372"/>
      <c r="U37" s="372"/>
      <c r="V37" s="372"/>
      <c r="W37" s="372"/>
    </row>
    <row r="38" spans="1:23" s="84" customFormat="1">
      <c r="A38" s="528"/>
      <c r="B38" s="528"/>
      <c r="C38" s="528"/>
      <c r="D38" s="528"/>
      <c r="E38" s="528"/>
      <c r="F38" s="528"/>
      <c r="G38" s="85">
        <v>724.6</v>
      </c>
      <c r="H38" s="85">
        <v>724.8</v>
      </c>
      <c r="I38" s="85">
        <f t="shared" si="0"/>
        <v>0.19999999999993179</v>
      </c>
      <c r="J38" s="528"/>
      <c r="K38" s="376" t="s">
        <v>942</v>
      </c>
      <c r="L38" s="528"/>
      <c r="M38" s="376">
        <v>2</v>
      </c>
      <c r="N38" s="376">
        <v>0.05</v>
      </c>
      <c r="O38" s="530"/>
      <c r="P38" s="530"/>
      <c r="Q38" s="86" t="s">
        <v>1418</v>
      </c>
      <c r="R38" s="376"/>
      <c r="S38" s="376"/>
      <c r="T38" s="376"/>
      <c r="U38" s="314" t="s">
        <v>717</v>
      </c>
      <c r="V38" s="314" t="s">
        <v>723</v>
      </c>
      <c r="W38" s="314" t="s">
        <v>727</v>
      </c>
    </row>
    <row r="39" spans="1:23">
      <c r="A39" s="528"/>
      <c r="B39" s="528"/>
      <c r="C39" s="528"/>
      <c r="D39" s="528"/>
      <c r="E39" s="528"/>
      <c r="F39" s="528"/>
      <c r="G39" s="3">
        <v>726.4</v>
      </c>
      <c r="H39" s="3">
        <v>727.1</v>
      </c>
      <c r="I39" s="3">
        <f t="shared" si="0"/>
        <v>0.70000000000004547</v>
      </c>
      <c r="J39" s="528"/>
      <c r="K39" s="372" t="s">
        <v>942</v>
      </c>
      <c r="L39" s="528"/>
      <c r="M39" s="372">
        <v>4</v>
      </c>
      <c r="N39" s="372">
        <v>0.3</v>
      </c>
      <c r="O39" s="530"/>
      <c r="P39" s="530"/>
      <c r="Q39" s="5" t="s">
        <v>1418</v>
      </c>
      <c r="R39" s="372"/>
      <c r="S39" s="372"/>
      <c r="T39" s="372"/>
      <c r="U39" s="372"/>
      <c r="V39" s="372"/>
      <c r="W39" s="372"/>
    </row>
    <row r="40" spans="1:23">
      <c r="A40" s="528"/>
      <c r="B40" s="528"/>
      <c r="C40" s="528"/>
      <c r="D40" s="528"/>
      <c r="E40" s="528"/>
      <c r="F40" s="528"/>
      <c r="G40" s="3">
        <v>729</v>
      </c>
      <c r="H40" s="3">
        <v>729.2</v>
      </c>
      <c r="I40" s="3">
        <f t="shared" si="0"/>
        <v>0.20000000000004547</v>
      </c>
      <c r="J40" s="528"/>
      <c r="K40" s="372" t="s">
        <v>942</v>
      </c>
      <c r="L40" s="528"/>
      <c r="M40" s="372">
        <v>2</v>
      </c>
      <c r="N40" s="372">
        <v>0.1</v>
      </c>
      <c r="O40" s="530"/>
      <c r="P40" s="530"/>
      <c r="Q40" s="5" t="s">
        <v>1418</v>
      </c>
      <c r="R40" s="372"/>
      <c r="S40" s="372"/>
      <c r="T40" s="372"/>
      <c r="U40" s="372"/>
      <c r="V40" s="372"/>
      <c r="W40" s="372"/>
    </row>
    <row r="41" spans="1:23" s="84" customFormat="1" ht="45">
      <c r="A41" s="528"/>
      <c r="B41" s="528"/>
      <c r="C41" s="528"/>
      <c r="D41" s="528"/>
      <c r="E41" s="528"/>
      <c r="F41" s="528"/>
      <c r="G41" s="85">
        <v>759.3</v>
      </c>
      <c r="H41" s="85">
        <v>760.9</v>
      </c>
      <c r="I41" s="85">
        <f t="shared" si="0"/>
        <v>1.6000000000000227</v>
      </c>
      <c r="J41" s="528"/>
      <c r="K41" s="376" t="s">
        <v>942</v>
      </c>
      <c r="L41" s="528"/>
      <c r="M41" s="376">
        <v>0.5</v>
      </c>
      <c r="N41" s="376">
        <v>0.5</v>
      </c>
      <c r="O41" s="530"/>
      <c r="P41" s="530"/>
      <c r="Q41" s="86" t="s">
        <v>1454</v>
      </c>
      <c r="R41" s="376"/>
      <c r="S41" s="376"/>
      <c r="T41" s="376"/>
      <c r="U41" s="376"/>
      <c r="V41" s="376"/>
      <c r="W41" s="376"/>
    </row>
    <row r="42" spans="1:23" s="84" customFormat="1" ht="30">
      <c r="A42" s="376" t="s">
        <v>412</v>
      </c>
      <c r="B42" s="376" t="s">
        <v>82</v>
      </c>
      <c r="C42" s="376">
        <v>1745</v>
      </c>
      <c r="D42" s="376" t="s">
        <v>1455</v>
      </c>
      <c r="E42" s="376" t="s">
        <v>1456</v>
      </c>
      <c r="F42" s="376" t="s">
        <v>38</v>
      </c>
      <c r="G42" s="85">
        <v>1377</v>
      </c>
      <c r="H42" s="85">
        <v>1395</v>
      </c>
      <c r="I42" s="85">
        <f t="shared" si="0"/>
        <v>18</v>
      </c>
      <c r="J42" s="376" t="s">
        <v>334</v>
      </c>
      <c r="K42" s="376">
        <v>0</v>
      </c>
      <c r="L42" s="376" t="s">
        <v>156</v>
      </c>
      <c r="M42" s="376">
        <v>1</v>
      </c>
      <c r="N42" s="376">
        <v>0.3</v>
      </c>
      <c r="O42" s="378" t="s">
        <v>1371</v>
      </c>
      <c r="P42" s="378" t="s">
        <v>1457</v>
      </c>
      <c r="Q42" s="86" t="s">
        <v>1403</v>
      </c>
      <c r="R42" s="376"/>
      <c r="S42" s="376"/>
      <c r="T42" s="376"/>
      <c r="U42" s="306" t="s">
        <v>411</v>
      </c>
      <c r="V42" s="376" t="str">
        <f>Sampling_2022!X13</f>
        <v>E-02-1-3</v>
      </c>
      <c r="W42" s="376" t="str">
        <f>Sampling_2022!X14</f>
        <v>E-02-1-7</v>
      </c>
    </row>
    <row r="43" spans="1:23" s="68" customFormat="1">
      <c r="A43" s="524" t="s">
        <v>653</v>
      </c>
      <c r="B43" s="524" t="s">
        <v>83</v>
      </c>
      <c r="C43" s="524">
        <v>1766</v>
      </c>
      <c r="D43" s="524" t="s">
        <v>1458</v>
      </c>
      <c r="E43" s="524" t="s">
        <v>1459</v>
      </c>
      <c r="F43" s="380" t="s">
        <v>46</v>
      </c>
      <c r="G43" s="74">
        <v>1363</v>
      </c>
      <c r="H43" s="74">
        <v>1365.5</v>
      </c>
      <c r="I43" s="74">
        <f t="shared" si="0"/>
        <v>2.5</v>
      </c>
      <c r="J43" s="380" t="s">
        <v>884</v>
      </c>
      <c r="K43" s="380" t="s">
        <v>942</v>
      </c>
      <c r="L43" s="524" t="s">
        <v>156</v>
      </c>
      <c r="M43" s="380" t="s">
        <v>942</v>
      </c>
      <c r="N43" s="380" t="s">
        <v>942</v>
      </c>
      <c r="O43" s="523" t="s">
        <v>1392</v>
      </c>
      <c r="P43" s="523" t="s">
        <v>153</v>
      </c>
      <c r="Q43" s="75" t="s">
        <v>1394</v>
      </c>
      <c r="R43" s="380"/>
      <c r="S43" s="380"/>
      <c r="T43" s="380"/>
      <c r="U43" s="380"/>
      <c r="V43" s="380"/>
      <c r="W43" s="380"/>
    </row>
    <row r="44" spans="1:23" s="84" customFormat="1">
      <c r="A44" s="524"/>
      <c r="B44" s="524"/>
      <c r="C44" s="524"/>
      <c r="D44" s="524"/>
      <c r="E44" s="524"/>
      <c r="F44" s="376" t="s">
        <v>52</v>
      </c>
      <c r="G44" s="85">
        <v>1365.5</v>
      </c>
      <c r="H44" s="85">
        <v>1385.1</v>
      </c>
      <c r="I44" s="85">
        <f t="shared" si="0"/>
        <v>19.599999999999909</v>
      </c>
      <c r="J44" s="376" t="s">
        <v>581</v>
      </c>
      <c r="K44" s="376" t="s">
        <v>942</v>
      </c>
      <c r="L44" s="524"/>
      <c r="M44" s="376">
        <v>9</v>
      </c>
      <c r="N44" s="376">
        <v>240</v>
      </c>
      <c r="O44" s="523"/>
      <c r="P44" s="523"/>
      <c r="Q44" s="86" t="s">
        <v>1394</v>
      </c>
      <c r="R44" s="376"/>
      <c r="S44" s="376"/>
      <c r="T44" s="376"/>
      <c r="U44" s="314" t="s">
        <v>652</v>
      </c>
      <c r="V44" s="314" t="s">
        <v>656</v>
      </c>
      <c r="W44" s="314" t="s">
        <v>662</v>
      </c>
    </row>
    <row r="45" spans="1:23">
      <c r="A45" s="524"/>
      <c r="B45" s="524"/>
      <c r="C45" s="524"/>
      <c r="D45" s="524"/>
      <c r="E45" s="524"/>
      <c r="F45" s="372" t="s">
        <v>55</v>
      </c>
      <c r="G45" s="3">
        <v>1385.1</v>
      </c>
      <c r="H45" s="3">
        <v>1390.6</v>
      </c>
      <c r="I45" s="3">
        <f t="shared" si="0"/>
        <v>5.5</v>
      </c>
      <c r="J45" s="372" t="s">
        <v>720</v>
      </c>
      <c r="K45" s="372" t="s">
        <v>942</v>
      </c>
      <c r="L45" s="524"/>
      <c r="M45" s="372">
        <v>3</v>
      </c>
      <c r="N45" s="372">
        <v>4</v>
      </c>
      <c r="O45" s="523"/>
      <c r="P45" s="523"/>
      <c r="Q45" s="5" t="s">
        <v>1394</v>
      </c>
      <c r="R45" s="372"/>
      <c r="S45" s="372"/>
      <c r="T45" s="372"/>
      <c r="U45" s="372"/>
      <c r="V45" s="372"/>
      <c r="W45" s="372"/>
    </row>
    <row r="46" spans="1:23" s="84" customFormat="1">
      <c r="A46" s="524"/>
      <c r="B46" s="524"/>
      <c r="C46" s="524"/>
      <c r="D46" s="524"/>
      <c r="E46" s="524"/>
      <c r="F46" s="376" t="s">
        <v>58</v>
      </c>
      <c r="G46" s="85">
        <v>1478</v>
      </c>
      <c r="H46" s="85">
        <v>1496.2</v>
      </c>
      <c r="I46" s="85">
        <f t="shared" si="0"/>
        <v>18.200000000000045</v>
      </c>
      <c r="J46" s="376" t="s">
        <v>581</v>
      </c>
      <c r="K46" s="376" t="s">
        <v>942</v>
      </c>
      <c r="L46" s="524"/>
      <c r="M46" s="376">
        <v>5</v>
      </c>
      <c r="N46" s="376">
        <v>67</v>
      </c>
      <c r="O46" s="523"/>
      <c r="P46" s="523"/>
      <c r="Q46" s="86" t="s">
        <v>1460</v>
      </c>
      <c r="R46" s="376"/>
      <c r="S46" s="376"/>
      <c r="T46" s="376"/>
      <c r="U46" s="314" t="s">
        <v>652</v>
      </c>
      <c r="V46" s="314" t="s">
        <v>776</v>
      </c>
      <c r="W46" s="314" t="s">
        <v>783</v>
      </c>
    </row>
    <row r="47" spans="1:23" s="84" customFormat="1" ht="75">
      <c r="A47" s="376" t="s">
        <v>731</v>
      </c>
      <c r="B47" s="376" t="s">
        <v>86</v>
      </c>
      <c r="C47" s="376">
        <v>449</v>
      </c>
      <c r="D47" s="376" t="s">
        <v>1461</v>
      </c>
      <c r="E47" s="376" t="s">
        <v>1462</v>
      </c>
      <c r="F47" s="376" t="s">
        <v>55</v>
      </c>
      <c r="G47" s="85">
        <v>1485.6</v>
      </c>
      <c r="H47" s="85">
        <v>1503.9</v>
      </c>
      <c r="I47" s="85">
        <f t="shared" si="0"/>
        <v>18.300000000000182</v>
      </c>
      <c r="J47" s="376" t="s">
        <v>720</v>
      </c>
      <c r="K47" s="376">
        <v>1</v>
      </c>
      <c r="L47" s="376" t="s">
        <v>156</v>
      </c>
      <c r="M47" s="376">
        <v>3</v>
      </c>
      <c r="N47" s="376">
        <v>0.3</v>
      </c>
      <c r="O47" s="378" t="s">
        <v>1463</v>
      </c>
      <c r="P47" s="378" t="s">
        <v>1464</v>
      </c>
      <c r="Q47" s="86" t="s">
        <v>1403</v>
      </c>
      <c r="R47" s="376"/>
      <c r="S47" s="376"/>
      <c r="T47" s="376"/>
      <c r="U47" s="314" t="s">
        <v>730</v>
      </c>
      <c r="V47" s="314" t="s">
        <v>735</v>
      </c>
      <c r="W47" s="314" t="s">
        <v>740</v>
      </c>
    </row>
    <row r="48" spans="1:23" ht="30">
      <c r="A48" s="372" t="s">
        <v>1465</v>
      </c>
      <c r="B48" s="372" t="s">
        <v>88</v>
      </c>
      <c r="C48" s="372">
        <v>611</v>
      </c>
      <c r="D48" s="372" t="s">
        <v>1466</v>
      </c>
      <c r="E48" s="372" t="s">
        <v>1467</v>
      </c>
      <c r="F48" s="372" t="s">
        <v>52</v>
      </c>
      <c r="G48" s="3">
        <v>1276.8</v>
      </c>
      <c r="H48" s="3">
        <v>1291.7</v>
      </c>
      <c r="I48" s="3">
        <f t="shared" si="0"/>
        <v>14.900000000000091</v>
      </c>
      <c r="J48" s="372" t="s">
        <v>581</v>
      </c>
      <c r="K48" s="372">
        <v>9</v>
      </c>
      <c r="L48" s="372" t="s">
        <v>153</v>
      </c>
      <c r="M48" s="372"/>
      <c r="N48" s="372"/>
      <c r="O48" s="371" t="s">
        <v>1468</v>
      </c>
      <c r="P48" s="371" t="s">
        <v>1469</v>
      </c>
      <c r="Q48" s="5" t="s">
        <v>1394</v>
      </c>
      <c r="R48" s="372"/>
      <c r="S48" s="372"/>
      <c r="T48" s="372"/>
      <c r="U48" s="372"/>
      <c r="V48" s="372"/>
      <c r="W48" s="372"/>
    </row>
    <row r="49" spans="1:18">
      <c r="A49" s="372" t="s">
        <v>1470</v>
      </c>
      <c r="B49" s="372" t="s">
        <v>91</v>
      </c>
      <c r="C49" s="372">
        <v>429</v>
      </c>
      <c r="D49" s="372" t="s">
        <v>1471</v>
      </c>
      <c r="E49" s="372" t="s">
        <v>1472</v>
      </c>
      <c r="F49" s="372" t="s">
        <v>58</v>
      </c>
      <c r="G49" s="3">
        <v>529.70000000000005</v>
      </c>
      <c r="H49" s="3">
        <v>542.20000000000005</v>
      </c>
      <c r="I49" s="3">
        <f t="shared" si="0"/>
        <v>12.5</v>
      </c>
      <c r="J49" s="372" t="s">
        <v>581</v>
      </c>
      <c r="K49" s="372">
        <v>0</v>
      </c>
      <c r="L49" s="372" t="s">
        <v>153</v>
      </c>
      <c r="M49" s="372"/>
      <c r="N49" s="372"/>
      <c r="O49" s="371" t="s">
        <v>1473</v>
      </c>
      <c r="P49" s="371" t="s">
        <v>153</v>
      </c>
      <c r="Q49" s="5" t="s">
        <v>1407</v>
      </c>
      <c r="R49" s="372"/>
    </row>
    <row r="50" spans="1:18" ht="30">
      <c r="A50" s="372" t="s">
        <v>1474</v>
      </c>
      <c r="B50" s="372" t="s">
        <v>93</v>
      </c>
      <c r="C50" s="372">
        <v>162</v>
      </c>
      <c r="D50" s="372" t="s">
        <v>1475</v>
      </c>
      <c r="E50" s="372" t="s">
        <v>1476</v>
      </c>
      <c r="F50" s="372" t="s">
        <v>38</v>
      </c>
      <c r="G50" s="3">
        <v>653.79999999999995</v>
      </c>
      <c r="H50" s="3">
        <v>659.6</v>
      </c>
      <c r="I50" s="3">
        <f t="shared" si="0"/>
        <v>5.8000000000000682</v>
      </c>
      <c r="J50" s="372" t="s">
        <v>334</v>
      </c>
      <c r="K50" s="372" t="s">
        <v>942</v>
      </c>
      <c r="L50" s="372" t="s">
        <v>156</v>
      </c>
      <c r="M50" s="372">
        <v>2</v>
      </c>
      <c r="N50" s="372">
        <v>0.04</v>
      </c>
      <c r="O50" s="371" t="s">
        <v>1477</v>
      </c>
      <c r="P50" s="371" t="s">
        <v>1478</v>
      </c>
      <c r="Q50" s="5" t="s">
        <v>1403</v>
      </c>
      <c r="R50" s="372"/>
    </row>
    <row r="51" spans="1:18">
      <c r="A51" s="524" t="s">
        <v>1479</v>
      </c>
      <c r="B51" s="524" t="s">
        <v>95</v>
      </c>
      <c r="C51" s="524">
        <v>465</v>
      </c>
      <c r="D51" s="524" t="s">
        <v>1480</v>
      </c>
      <c r="E51" s="524" t="s">
        <v>1481</v>
      </c>
      <c r="F51" s="372" t="s">
        <v>38</v>
      </c>
      <c r="G51" s="3">
        <v>22.7</v>
      </c>
      <c r="H51" s="3">
        <v>31.1</v>
      </c>
      <c r="I51" s="3">
        <f t="shared" si="0"/>
        <v>8.4000000000000021</v>
      </c>
      <c r="J51" s="372" t="s">
        <v>334</v>
      </c>
      <c r="K51" s="372" t="s">
        <v>942</v>
      </c>
      <c r="L51" s="524" t="s">
        <v>153</v>
      </c>
      <c r="M51" s="372"/>
      <c r="N51" s="372"/>
      <c r="O51" s="525" t="s">
        <v>1482</v>
      </c>
      <c r="P51" s="523" t="s">
        <v>153</v>
      </c>
      <c r="Q51" s="5" t="s">
        <v>1483</v>
      </c>
      <c r="R51" s="372"/>
    </row>
    <row r="52" spans="1:18">
      <c r="A52" s="524"/>
      <c r="B52" s="524"/>
      <c r="C52" s="524"/>
      <c r="D52" s="524"/>
      <c r="E52" s="524"/>
      <c r="F52" s="372" t="s">
        <v>49</v>
      </c>
      <c r="G52" s="3">
        <v>31.1</v>
      </c>
      <c r="H52" s="3">
        <v>33.5</v>
      </c>
      <c r="I52" s="3">
        <f t="shared" si="0"/>
        <v>2.3999999999999986</v>
      </c>
      <c r="J52" s="372" t="s">
        <v>369</v>
      </c>
      <c r="K52" s="372" t="s">
        <v>942</v>
      </c>
      <c r="L52" s="524"/>
      <c r="M52" s="372"/>
      <c r="N52" s="372"/>
      <c r="O52" s="525"/>
      <c r="P52" s="523"/>
      <c r="Q52" s="5" t="s">
        <v>1483</v>
      </c>
      <c r="R52" s="372"/>
    </row>
    <row r="53" spans="1:18">
      <c r="A53" s="524"/>
      <c r="B53" s="524"/>
      <c r="C53" s="524"/>
      <c r="D53" s="524"/>
      <c r="E53" s="524"/>
      <c r="F53" s="372" t="s">
        <v>52</v>
      </c>
      <c r="G53" s="3">
        <v>33.5</v>
      </c>
      <c r="H53" s="3">
        <v>58.8</v>
      </c>
      <c r="I53" s="3">
        <f t="shared" si="0"/>
        <v>25.299999999999997</v>
      </c>
      <c r="J53" s="372" t="s">
        <v>581</v>
      </c>
      <c r="K53" s="372" t="s">
        <v>942</v>
      </c>
      <c r="L53" s="524"/>
      <c r="M53" s="372"/>
      <c r="N53" s="372"/>
      <c r="O53" s="525"/>
      <c r="P53" s="523"/>
      <c r="Q53" s="5" t="s">
        <v>1483</v>
      </c>
      <c r="R53" s="372"/>
    </row>
    <row r="54" spans="1:18">
      <c r="A54" s="524"/>
      <c r="B54" s="524"/>
      <c r="C54" s="524"/>
      <c r="D54" s="524"/>
      <c r="E54" s="524"/>
      <c r="F54" s="372" t="s">
        <v>55</v>
      </c>
      <c r="G54" s="3">
        <v>58.8</v>
      </c>
      <c r="H54" s="3">
        <v>218.2</v>
      </c>
      <c r="I54" s="3">
        <f t="shared" si="0"/>
        <v>159.39999999999998</v>
      </c>
      <c r="J54" s="372" t="s">
        <v>720</v>
      </c>
      <c r="K54" s="372" t="s">
        <v>942</v>
      </c>
      <c r="L54" s="524"/>
      <c r="M54" s="372"/>
      <c r="N54" s="372"/>
      <c r="O54" s="525"/>
      <c r="P54" s="523"/>
      <c r="Q54" s="5" t="s">
        <v>1483</v>
      </c>
      <c r="R54" s="372"/>
    </row>
    <row r="55" spans="1:18">
      <c r="A55" s="524"/>
      <c r="B55" s="524"/>
      <c r="C55" s="524"/>
      <c r="D55" s="524"/>
      <c r="E55" s="524"/>
      <c r="F55" s="372" t="s">
        <v>58</v>
      </c>
      <c r="G55" s="3">
        <v>218.2</v>
      </c>
      <c r="H55" s="3">
        <v>314.89999999999998</v>
      </c>
      <c r="I55" s="3">
        <f t="shared" si="0"/>
        <v>96.699999999999989</v>
      </c>
      <c r="J55" s="372" t="s">
        <v>581</v>
      </c>
      <c r="K55" s="372" t="s">
        <v>942</v>
      </c>
      <c r="L55" s="524"/>
      <c r="M55" s="372"/>
      <c r="N55" s="372"/>
      <c r="O55" s="525"/>
      <c r="P55" s="523"/>
      <c r="Q55" s="5" t="s">
        <v>1483</v>
      </c>
      <c r="R55" s="372"/>
    </row>
    <row r="56" spans="1:18">
      <c r="A56" s="524"/>
      <c r="B56" s="524"/>
      <c r="C56" s="524"/>
      <c r="D56" s="524"/>
      <c r="E56" s="524"/>
      <c r="F56" s="372" t="s">
        <v>67</v>
      </c>
      <c r="G56" s="3">
        <v>314.89999999999998</v>
      </c>
      <c r="H56" s="3">
        <v>330.7</v>
      </c>
      <c r="I56" s="3">
        <f t="shared" si="0"/>
        <v>15.800000000000011</v>
      </c>
      <c r="J56" s="372" t="s">
        <v>884</v>
      </c>
      <c r="K56" s="372" t="s">
        <v>942</v>
      </c>
      <c r="L56" s="524"/>
      <c r="M56" s="372"/>
      <c r="N56" s="372"/>
      <c r="O56" s="525"/>
      <c r="P56" s="523"/>
      <c r="Q56" s="5" t="s">
        <v>1483</v>
      </c>
      <c r="R56" s="372"/>
    </row>
    <row r="57" spans="1:18">
      <c r="A57" s="524" t="s">
        <v>1484</v>
      </c>
      <c r="B57" s="524" t="s">
        <v>98</v>
      </c>
      <c r="C57" s="524">
        <v>464</v>
      </c>
      <c r="D57" s="524" t="s">
        <v>1485</v>
      </c>
      <c r="E57" s="524" t="s">
        <v>1486</v>
      </c>
      <c r="F57" s="372" t="s">
        <v>38</v>
      </c>
      <c r="G57" s="3">
        <v>41.8</v>
      </c>
      <c r="H57" s="3">
        <v>73.760000000000005</v>
      </c>
      <c r="I57" s="4">
        <f t="shared" si="0"/>
        <v>31.960000000000008</v>
      </c>
      <c r="J57" s="372" t="s">
        <v>334</v>
      </c>
      <c r="K57" s="372" t="s">
        <v>942</v>
      </c>
      <c r="L57" s="524" t="s">
        <v>153</v>
      </c>
      <c r="M57" s="372"/>
      <c r="N57" s="372"/>
      <c r="O57" s="525" t="s">
        <v>1482</v>
      </c>
      <c r="P57" s="523" t="s">
        <v>153</v>
      </c>
      <c r="Q57" s="5" t="s">
        <v>1487</v>
      </c>
      <c r="R57" s="372"/>
    </row>
    <row r="58" spans="1:18" s="68" customFormat="1">
      <c r="A58" s="524"/>
      <c r="B58" s="524"/>
      <c r="C58" s="524"/>
      <c r="D58" s="524"/>
      <c r="E58" s="524"/>
      <c r="F58" s="380" t="s">
        <v>46</v>
      </c>
      <c r="G58" s="74">
        <v>73.760000000000005</v>
      </c>
      <c r="H58" s="74">
        <v>91.74</v>
      </c>
      <c r="I58" s="77">
        <f t="shared" si="0"/>
        <v>17.97999999999999</v>
      </c>
      <c r="J58" s="380" t="s">
        <v>884</v>
      </c>
      <c r="K58" s="380" t="s">
        <v>942</v>
      </c>
      <c r="L58" s="524"/>
      <c r="M58" s="380"/>
      <c r="N58" s="380"/>
      <c r="O58" s="525"/>
      <c r="P58" s="523"/>
      <c r="Q58" s="75" t="s">
        <v>1487</v>
      </c>
      <c r="R58" s="380"/>
    </row>
    <row r="59" spans="1:18">
      <c r="A59" s="524"/>
      <c r="B59" s="524"/>
      <c r="C59" s="524"/>
      <c r="D59" s="524"/>
      <c r="E59" s="524"/>
      <c r="F59" s="372" t="s">
        <v>49</v>
      </c>
      <c r="G59" s="3">
        <v>91.74</v>
      </c>
      <c r="H59" s="3">
        <v>96.93</v>
      </c>
      <c r="I59" s="4">
        <f t="shared" si="0"/>
        <v>5.1900000000000119</v>
      </c>
      <c r="J59" s="372" t="s">
        <v>369</v>
      </c>
      <c r="K59" s="372" t="s">
        <v>942</v>
      </c>
      <c r="L59" s="524"/>
      <c r="M59" s="372"/>
      <c r="N59" s="372"/>
      <c r="O59" s="525"/>
      <c r="P59" s="523"/>
      <c r="Q59" s="5" t="s">
        <v>1487</v>
      </c>
      <c r="R59" s="372"/>
    </row>
    <row r="60" spans="1:18">
      <c r="A60" s="524"/>
      <c r="B60" s="524"/>
      <c r="C60" s="524"/>
      <c r="D60" s="524"/>
      <c r="E60" s="524"/>
      <c r="F60" s="372" t="s">
        <v>52</v>
      </c>
      <c r="G60" s="3">
        <v>96.93</v>
      </c>
      <c r="H60" s="3">
        <v>123.14</v>
      </c>
      <c r="I60" s="4">
        <f t="shared" si="0"/>
        <v>26.209999999999994</v>
      </c>
      <c r="J60" s="372" t="s">
        <v>581</v>
      </c>
      <c r="K60" s="372" t="s">
        <v>942</v>
      </c>
      <c r="L60" s="524"/>
      <c r="M60" s="372"/>
      <c r="N60" s="372"/>
      <c r="O60" s="525"/>
      <c r="P60" s="523"/>
      <c r="Q60" s="5" t="s">
        <v>1487</v>
      </c>
      <c r="R60" s="372"/>
    </row>
    <row r="61" spans="1:18">
      <c r="A61" s="524"/>
      <c r="B61" s="524"/>
      <c r="C61" s="524"/>
      <c r="D61" s="524"/>
      <c r="E61" s="524"/>
      <c r="F61" s="372" t="s">
        <v>55</v>
      </c>
      <c r="G61" s="3">
        <v>123.14</v>
      </c>
      <c r="H61" s="3">
        <v>262.43</v>
      </c>
      <c r="I61" s="4">
        <f t="shared" si="0"/>
        <v>139.29000000000002</v>
      </c>
      <c r="J61" s="372" t="s">
        <v>720</v>
      </c>
      <c r="K61" s="372" t="s">
        <v>942</v>
      </c>
      <c r="L61" s="524"/>
      <c r="M61" s="372"/>
      <c r="N61" s="372"/>
      <c r="O61" s="525"/>
      <c r="P61" s="523"/>
      <c r="Q61" s="5" t="s">
        <v>1487</v>
      </c>
      <c r="R61" s="372"/>
    </row>
    <row r="62" spans="1:18">
      <c r="A62" s="524"/>
      <c r="B62" s="524"/>
      <c r="C62" s="524"/>
      <c r="D62" s="524"/>
      <c r="E62" s="524"/>
      <c r="F62" s="372" t="s">
        <v>58</v>
      </c>
      <c r="G62" s="3">
        <v>262.43</v>
      </c>
      <c r="H62" s="3">
        <v>348.08</v>
      </c>
      <c r="I62" s="4">
        <f t="shared" si="0"/>
        <v>85.649999999999977</v>
      </c>
      <c r="J62" s="372" t="s">
        <v>581</v>
      </c>
      <c r="K62" s="372" t="s">
        <v>942</v>
      </c>
      <c r="L62" s="524"/>
      <c r="M62" s="372"/>
      <c r="N62" s="372"/>
      <c r="O62" s="525"/>
      <c r="P62" s="523"/>
      <c r="Q62" s="5" t="s">
        <v>1487</v>
      </c>
      <c r="R62" s="372"/>
    </row>
    <row r="63" spans="1:18">
      <c r="A63" s="524" t="s">
        <v>1488</v>
      </c>
      <c r="B63" s="524" t="s">
        <v>101</v>
      </c>
      <c r="C63" s="524">
        <v>781</v>
      </c>
      <c r="D63" s="524" t="s">
        <v>1485</v>
      </c>
      <c r="E63" s="524" t="s">
        <v>1486</v>
      </c>
      <c r="F63" s="372" t="s">
        <v>38</v>
      </c>
      <c r="G63" s="3">
        <v>41.8</v>
      </c>
      <c r="H63" s="3">
        <v>69.5</v>
      </c>
      <c r="I63" s="3">
        <f t="shared" si="0"/>
        <v>27.700000000000003</v>
      </c>
      <c r="J63" s="372" t="s">
        <v>334</v>
      </c>
      <c r="K63" s="372" t="s">
        <v>942</v>
      </c>
      <c r="L63" s="524" t="s">
        <v>153</v>
      </c>
      <c r="M63" s="372"/>
      <c r="N63" s="372"/>
      <c r="O63" s="525" t="s">
        <v>1482</v>
      </c>
      <c r="P63" s="523" t="s">
        <v>153</v>
      </c>
      <c r="Q63" s="10" t="s">
        <v>166</v>
      </c>
      <c r="R63" s="11" t="s">
        <v>1424</v>
      </c>
    </row>
    <row r="64" spans="1:18">
      <c r="A64" s="524"/>
      <c r="B64" s="524"/>
      <c r="C64" s="524"/>
      <c r="D64" s="524"/>
      <c r="E64" s="524"/>
      <c r="F64" s="372" t="s">
        <v>46</v>
      </c>
      <c r="G64" s="3">
        <v>69.5</v>
      </c>
      <c r="H64" s="3">
        <v>92</v>
      </c>
      <c r="I64" s="3">
        <f t="shared" si="0"/>
        <v>22.5</v>
      </c>
      <c r="J64" s="372" t="s">
        <v>884</v>
      </c>
      <c r="K64" s="372" t="s">
        <v>942</v>
      </c>
      <c r="L64" s="524"/>
      <c r="M64" s="372"/>
      <c r="N64" s="372"/>
      <c r="O64" s="525"/>
      <c r="P64" s="523"/>
      <c r="Q64" s="10" t="s">
        <v>166</v>
      </c>
      <c r="R64" s="11" t="s">
        <v>1424</v>
      </c>
    </row>
    <row r="65" spans="1:23">
      <c r="A65" s="524"/>
      <c r="B65" s="524"/>
      <c r="C65" s="524"/>
      <c r="D65" s="524"/>
      <c r="E65" s="524"/>
      <c r="F65" s="372" t="s">
        <v>49</v>
      </c>
      <c r="G65" s="3">
        <v>92</v>
      </c>
      <c r="H65" s="3">
        <v>96.9</v>
      </c>
      <c r="I65" s="3">
        <f t="shared" si="0"/>
        <v>4.9000000000000057</v>
      </c>
      <c r="J65" s="372" t="s">
        <v>369</v>
      </c>
      <c r="K65" s="372" t="s">
        <v>942</v>
      </c>
      <c r="L65" s="524"/>
      <c r="M65" s="372"/>
      <c r="N65" s="372"/>
      <c r="O65" s="525"/>
      <c r="P65" s="523"/>
      <c r="Q65" s="10" t="s">
        <v>166</v>
      </c>
      <c r="R65" s="11" t="s">
        <v>1424</v>
      </c>
      <c r="S65" s="372"/>
      <c r="T65" s="372"/>
      <c r="U65" s="372"/>
      <c r="V65" s="372"/>
      <c r="W65" s="372"/>
    </row>
    <row r="66" spans="1:23">
      <c r="A66" s="524"/>
      <c r="B66" s="524"/>
      <c r="C66" s="524"/>
      <c r="D66" s="524"/>
      <c r="E66" s="524"/>
      <c r="F66" s="372" t="s">
        <v>52</v>
      </c>
      <c r="G66" s="3">
        <v>96.9</v>
      </c>
      <c r="H66" s="3">
        <v>123.1</v>
      </c>
      <c r="I66" s="3">
        <f t="shared" si="0"/>
        <v>26.199999999999989</v>
      </c>
      <c r="J66" s="372" t="s">
        <v>581</v>
      </c>
      <c r="K66" s="372" t="s">
        <v>942</v>
      </c>
      <c r="L66" s="524"/>
      <c r="M66" s="372"/>
      <c r="N66" s="372"/>
      <c r="O66" s="525"/>
      <c r="P66" s="523"/>
      <c r="Q66" s="10" t="s">
        <v>166</v>
      </c>
      <c r="R66" s="11" t="s">
        <v>1424</v>
      </c>
      <c r="S66" s="372"/>
      <c r="T66" s="372"/>
      <c r="U66" s="372"/>
      <c r="V66" s="372"/>
      <c r="W66" s="372"/>
    </row>
    <row r="67" spans="1:23">
      <c r="A67" s="524"/>
      <c r="B67" s="524"/>
      <c r="C67" s="524"/>
      <c r="D67" s="524"/>
      <c r="E67" s="524"/>
      <c r="F67" s="372" t="s">
        <v>55</v>
      </c>
      <c r="G67" s="3">
        <v>123.1</v>
      </c>
      <c r="H67" s="3">
        <v>264</v>
      </c>
      <c r="I67" s="3">
        <f t="shared" si="0"/>
        <v>140.9</v>
      </c>
      <c r="J67" s="372" t="s">
        <v>720</v>
      </c>
      <c r="K67" s="372" t="s">
        <v>942</v>
      </c>
      <c r="L67" s="524"/>
      <c r="M67" s="372"/>
      <c r="N67" s="372"/>
      <c r="O67" s="525"/>
      <c r="P67" s="523"/>
      <c r="Q67" s="10" t="s">
        <v>166</v>
      </c>
      <c r="R67" s="11" t="s">
        <v>1424</v>
      </c>
      <c r="S67" s="372"/>
      <c r="T67" s="372"/>
      <c r="U67" s="372"/>
      <c r="V67" s="372"/>
      <c r="W67" s="372"/>
    </row>
    <row r="68" spans="1:23">
      <c r="A68" s="524"/>
      <c r="B68" s="524"/>
      <c r="C68" s="524"/>
      <c r="D68" s="524"/>
      <c r="E68" s="524"/>
      <c r="F68" s="372" t="s">
        <v>58</v>
      </c>
      <c r="G68" s="3">
        <v>264</v>
      </c>
      <c r="H68" s="3">
        <v>348.1</v>
      </c>
      <c r="I68" s="3">
        <f t="shared" si="0"/>
        <v>84.100000000000023</v>
      </c>
      <c r="J68" s="372" t="s">
        <v>581</v>
      </c>
      <c r="K68" s="372" t="s">
        <v>942</v>
      </c>
      <c r="L68" s="524"/>
      <c r="M68" s="372"/>
      <c r="N68" s="372"/>
      <c r="O68" s="525"/>
      <c r="P68" s="523"/>
      <c r="Q68" s="10" t="s">
        <v>166</v>
      </c>
      <c r="R68" s="11" t="s">
        <v>1424</v>
      </c>
      <c r="S68" s="372"/>
      <c r="T68" s="372"/>
      <c r="U68" s="372"/>
      <c r="V68" s="372"/>
      <c r="W68" s="372"/>
    </row>
    <row r="69" spans="1:23">
      <c r="A69" s="524" t="s">
        <v>1489</v>
      </c>
      <c r="B69" s="524" t="s">
        <v>104</v>
      </c>
      <c r="C69" s="524">
        <v>459</v>
      </c>
      <c r="D69" s="524" t="s">
        <v>1490</v>
      </c>
      <c r="E69" s="524" t="s">
        <v>1491</v>
      </c>
      <c r="F69" s="372" t="s">
        <v>28</v>
      </c>
      <c r="G69" s="3">
        <v>24.4</v>
      </c>
      <c r="H69" s="3">
        <v>25.9</v>
      </c>
      <c r="I69" s="3">
        <f t="shared" si="0"/>
        <v>1.5</v>
      </c>
      <c r="J69" s="372" t="s">
        <v>369</v>
      </c>
      <c r="K69" s="372" t="s">
        <v>942</v>
      </c>
      <c r="L69" s="524" t="s">
        <v>153</v>
      </c>
      <c r="M69" s="372"/>
      <c r="N69" s="372"/>
      <c r="O69" s="525" t="s">
        <v>1482</v>
      </c>
      <c r="P69" s="523" t="s">
        <v>153</v>
      </c>
      <c r="Q69" s="5" t="s">
        <v>1492</v>
      </c>
      <c r="R69" s="372"/>
      <c r="S69" s="372"/>
      <c r="T69" s="372"/>
      <c r="U69" s="372"/>
      <c r="V69" s="372"/>
      <c r="W69" s="372"/>
    </row>
    <row r="70" spans="1:23">
      <c r="A70" s="524"/>
      <c r="B70" s="524"/>
      <c r="C70" s="524"/>
      <c r="D70" s="524"/>
      <c r="E70" s="524"/>
      <c r="F70" s="372" t="s">
        <v>38</v>
      </c>
      <c r="G70" s="3">
        <v>25.9</v>
      </c>
      <c r="H70" s="3">
        <v>70.7</v>
      </c>
      <c r="I70" s="3">
        <f t="shared" si="0"/>
        <v>44.800000000000004</v>
      </c>
      <c r="J70" s="372" t="s">
        <v>334</v>
      </c>
      <c r="K70" s="372" t="s">
        <v>942</v>
      </c>
      <c r="L70" s="524"/>
      <c r="M70" s="372"/>
      <c r="N70" s="372"/>
      <c r="O70" s="525"/>
      <c r="P70" s="523"/>
      <c r="Q70" s="5" t="s">
        <v>1492</v>
      </c>
      <c r="R70" s="372"/>
      <c r="S70" s="372"/>
      <c r="T70" s="372"/>
      <c r="U70" s="372"/>
      <c r="V70" s="372"/>
      <c r="W70" s="372"/>
    </row>
    <row r="71" spans="1:23" s="68" customFormat="1">
      <c r="A71" s="524"/>
      <c r="B71" s="524"/>
      <c r="C71" s="524"/>
      <c r="D71" s="524"/>
      <c r="E71" s="524"/>
      <c r="F71" s="380" t="s">
        <v>46</v>
      </c>
      <c r="G71" s="74">
        <v>70.7</v>
      </c>
      <c r="H71" s="74">
        <v>96.6</v>
      </c>
      <c r="I71" s="74">
        <f t="shared" si="0"/>
        <v>25.899999999999991</v>
      </c>
      <c r="J71" s="380" t="s">
        <v>884</v>
      </c>
      <c r="K71" s="380" t="s">
        <v>942</v>
      </c>
      <c r="L71" s="524"/>
      <c r="M71" s="380"/>
      <c r="N71" s="380"/>
      <c r="O71" s="525"/>
      <c r="P71" s="523"/>
      <c r="Q71" s="75" t="s">
        <v>1492</v>
      </c>
      <c r="R71" s="380"/>
      <c r="S71" s="380"/>
      <c r="T71" s="380"/>
      <c r="U71" s="380"/>
      <c r="V71" s="380"/>
      <c r="W71" s="380"/>
    </row>
    <row r="72" spans="1:23">
      <c r="A72" s="524"/>
      <c r="B72" s="524"/>
      <c r="C72" s="524"/>
      <c r="D72" s="524"/>
      <c r="E72" s="524"/>
      <c r="F72" s="372" t="s">
        <v>49</v>
      </c>
      <c r="G72" s="3">
        <v>96.6</v>
      </c>
      <c r="H72" s="3">
        <v>100</v>
      </c>
      <c r="I72" s="3">
        <f t="shared" si="0"/>
        <v>3.4000000000000057</v>
      </c>
      <c r="J72" s="372" t="s">
        <v>369</v>
      </c>
      <c r="K72" s="372" t="s">
        <v>942</v>
      </c>
      <c r="L72" s="524"/>
      <c r="M72" s="372"/>
      <c r="N72" s="372"/>
      <c r="O72" s="525"/>
      <c r="P72" s="523"/>
      <c r="Q72" s="5" t="s">
        <v>1492</v>
      </c>
      <c r="R72" s="372"/>
      <c r="S72" s="372"/>
      <c r="T72" s="372"/>
      <c r="U72" s="372"/>
      <c r="V72" s="372"/>
      <c r="W72" s="372"/>
    </row>
    <row r="73" spans="1:23">
      <c r="A73" s="524"/>
      <c r="B73" s="524"/>
      <c r="C73" s="524"/>
      <c r="D73" s="524"/>
      <c r="E73" s="524"/>
      <c r="F73" s="372" t="s">
        <v>52</v>
      </c>
      <c r="G73" s="3">
        <v>100</v>
      </c>
      <c r="H73" s="3">
        <v>131.4</v>
      </c>
      <c r="I73" s="3">
        <f t="shared" si="0"/>
        <v>31.400000000000006</v>
      </c>
      <c r="J73" s="372" t="s">
        <v>581</v>
      </c>
      <c r="K73" s="372" t="s">
        <v>942</v>
      </c>
      <c r="L73" s="524"/>
      <c r="M73" s="372"/>
      <c r="N73" s="372"/>
      <c r="O73" s="525"/>
      <c r="P73" s="523"/>
      <c r="Q73" s="5" t="s">
        <v>1492</v>
      </c>
      <c r="R73" s="372"/>
      <c r="S73" s="372"/>
      <c r="T73" s="372"/>
      <c r="U73" s="372"/>
      <c r="V73" s="372"/>
      <c r="W73" s="372"/>
    </row>
    <row r="74" spans="1:23">
      <c r="A74" s="524"/>
      <c r="B74" s="524"/>
      <c r="C74" s="524"/>
      <c r="D74" s="524"/>
      <c r="E74" s="524"/>
      <c r="F74" s="372" t="s">
        <v>55</v>
      </c>
      <c r="G74" s="3">
        <v>131.4</v>
      </c>
      <c r="H74" s="3">
        <v>259.10000000000002</v>
      </c>
      <c r="I74" s="3">
        <f t="shared" si="0"/>
        <v>127.70000000000002</v>
      </c>
      <c r="J74" s="372" t="s">
        <v>720</v>
      </c>
      <c r="K74" s="372" t="s">
        <v>942</v>
      </c>
      <c r="L74" s="524"/>
      <c r="M74" s="372"/>
      <c r="N74" s="372"/>
      <c r="O74" s="525"/>
      <c r="P74" s="523"/>
      <c r="Q74" s="5" t="s">
        <v>1492</v>
      </c>
      <c r="R74" s="372"/>
      <c r="S74" s="372"/>
      <c r="T74" s="372"/>
      <c r="U74" s="372"/>
      <c r="V74" s="372"/>
      <c r="W74" s="372"/>
    </row>
    <row r="75" spans="1:23">
      <c r="A75" s="524"/>
      <c r="B75" s="524"/>
      <c r="C75" s="524"/>
      <c r="D75" s="524"/>
      <c r="E75" s="524"/>
      <c r="F75" s="372" t="s">
        <v>58</v>
      </c>
      <c r="G75" s="3">
        <v>259.10000000000002</v>
      </c>
      <c r="H75" s="3">
        <v>349</v>
      </c>
      <c r="I75" s="3">
        <f t="shared" si="0"/>
        <v>89.899999999999977</v>
      </c>
      <c r="J75" s="372" t="s">
        <v>581</v>
      </c>
      <c r="K75" s="372" t="s">
        <v>942</v>
      </c>
      <c r="L75" s="524"/>
      <c r="M75" s="372"/>
      <c r="N75" s="372"/>
      <c r="O75" s="525"/>
      <c r="P75" s="523"/>
      <c r="Q75" s="5" t="s">
        <v>1492</v>
      </c>
      <c r="R75" s="372"/>
      <c r="S75" s="372"/>
      <c r="T75" s="372"/>
      <c r="U75" s="372"/>
      <c r="V75" s="372"/>
      <c r="W75" s="372"/>
    </row>
    <row r="76" spans="1:23">
      <c r="A76" s="524"/>
      <c r="B76" s="524"/>
      <c r="C76" s="524"/>
      <c r="D76" s="524"/>
      <c r="E76" s="524"/>
      <c r="F76" s="372" t="s">
        <v>67</v>
      </c>
      <c r="G76" s="3">
        <v>349</v>
      </c>
      <c r="H76" s="3">
        <v>363</v>
      </c>
      <c r="I76" s="3">
        <f t="shared" si="0"/>
        <v>14</v>
      </c>
      <c r="J76" s="372" t="s">
        <v>884</v>
      </c>
      <c r="K76" s="372" t="s">
        <v>942</v>
      </c>
      <c r="L76" s="524"/>
      <c r="M76" s="372"/>
      <c r="N76" s="372"/>
      <c r="O76" s="525"/>
      <c r="P76" s="523"/>
      <c r="Q76" s="5" t="s">
        <v>1492</v>
      </c>
      <c r="R76" s="372"/>
      <c r="S76" s="372"/>
      <c r="T76" s="372"/>
      <c r="U76" s="372"/>
      <c r="V76" s="372"/>
      <c r="W76" s="372"/>
    </row>
    <row r="77" spans="1:23" s="84" customFormat="1">
      <c r="A77" s="376" t="s">
        <v>429</v>
      </c>
      <c r="B77" s="376" t="s">
        <v>107</v>
      </c>
      <c r="C77" s="376">
        <v>119</v>
      </c>
      <c r="D77" s="376" t="s">
        <v>1493</v>
      </c>
      <c r="E77" s="376" t="s">
        <v>1494</v>
      </c>
      <c r="F77" s="376" t="s">
        <v>38</v>
      </c>
      <c r="G77" s="85">
        <v>401.7</v>
      </c>
      <c r="H77" s="85">
        <v>427</v>
      </c>
      <c r="I77" s="85">
        <f t="shared" si="0"/>
        <v>25.300000000000011</v>
      </c>
      <c r="J77" s="376" t="s">
        <v>334</v>
      </c>
      <c r="K77" s="376" t="s">
        <v>942</v>
      </c>
      <c r="L77" s="376" t="s">
        <v>156</v>
      </c>
      <c r="M77" s="376">
        <v>3</v>
      </c>
      <c r="N77" s="376">
        <v>88</v>
      </c>
      <c r="O77" s="88" t="s">
        <v>1495</v>
      </c>
      <c r="P77" s="378" t="s">
        <v>153</v>
      </c>
      <c r="Q77" s="86" t="s">
        <v>1496</v>
      </c>
      <c r="R77" s="376"/>
      <c r="S77" s="243" t="s">
        <v>436</v>
      </c>
      <c r="T77" s="376"/>
      <c r="U77" s="306" t="s">
        <v>428</v>
      </c>
      <c r="V77" s="376" t="str">
        <f>Sampling_2022!X15</f>
        <v>D-66(2)-1-1</v>
      </c>
      <c r="W77" s="376" t="str">
        <f>Sampling_2022!X16</f>
        <v>D-66(2)-4-1</v>
      </c>
    </row>
    <row r="78" spans="1:23">
      <c r="A78" s="524" t="s">
        <v>1497</v>
      </c>
      <c r="B78" s="524" t="s">
        <v>108</v>
      </c>
      <c r="C78" s="524">
        <v>1722</v>
      </c>
      <c r="D78" s="524" t="s">
        <v>1498</v>
      </c>
      <c r="E78" s="524" t="s">
        <v>1499</v>
      </c>
      <c r="F78" s="524" t="s">
        <v>38</v>
      </c>
      <c r="G78" s="3">
        <v>402</v>
      </c>
      <c r="H78" s="3">
        <v>409</v>
      </c>
      <c r="I78" s="3">
        <f t="shared" si="0"/>
        <v>7</v>
      </c>
      <c r="J78" s="524" t="s">
        <v>334</v>
      </c>
      <c r="K78" s="372" t="s">
        <v>942</v>
      </c>
      <c r="L78" s="524" t="s">
        <v>153</v>
      </c>
      <c r="M78" s="372"/>
      <c r="N78" s="372"/>
      <c r="O78" s="525" t="s">
        <v>1495</v>
      </c>
      <c r="P78" s="523" t="s">
        <v>1500</v>
      </c>
      <c r="Q78" s="10" t="s">
        <v>166</v>
      </c>
      <c r="R78" s="11" t="s">
        <v>1424</v>
      </c>
      <c r="S78" s="372"/>
      <c r="T78" s="372"/>
      <c r="U78" s="372"/>
      <c r="V78" s="372"/>
      <c r="W78" s="372"/>
    </row>
    <row r="79" spans="1:23">
      <c r="A79" s="524"/>
      <c r="B79" s="524"/>
      <c r="C79" s="524"/>
      <c r="D79" s="524"/>
      <c r="E79" s="524"/>
      <c r="F79" s="524"/>
      <c r="G79" s="3">
        <v>417</v>
      </c>
      <c r="H79" s="3">
        <v>428.5</v>
      </c>
      <c r="I79" s="3">
        <f t="shared" si="0"/>
        <v>11.5</v>
      </c>
      <c r="J79" s="524"/>
      <c r="K79" s="372" t="s">
        <v>942</v>
      </c>
      <c r="L79" s="524"/>
      <c r="M79" s="372"/>
      <c r="N79" s="372"/>
      <c r="O79" s="525"/>
      <c r="P79" s="523"/>
      <c r="Q79" s="10" t="s">
        <v>166</v>
      </c>
      <c r="R79" s="11" t="s">
        <v>1424</v>
      </c>
      <c r="S79" s="372"/>
      <c r="T79" s="372"/>
      <c r="U79" s="372"/>
      <c r="V79" s="372"/>
      <c r="W79" s="372"/>
    </row>
    <row r="80" spans="1:23">
      <c r="A80" s="524"/>
      <c r="B80" s="524"/>
      <c r="C80" s="524"/>
      <c r="D80" s="524"/>
      <c r="E80" s="524"/>
      <c r="F80" s="524"/>
      <c r="G80" s="3">
        <v>458.4</v>
      </c>
      <c r="H80" s="3">
        <v>461.5</v>
      </c>
      <c r="I80" s="3">
        <f t="shared" si="0"/>
        <v>3.1000000000000227</v>
      </c>
      <c r="J80" s="524"/>
      <c r="K80" s="372" t="s">
        <v>942</v>
      </c>
      <c r="L80" s="524"/>
      <c r="M80" s="372"/>
      <c r="N80" s="372"/>
      <c r="O80" s="525"/>
      <c r="P80" s="523"/>
      <c r="Q80" s="10" t="s">
        <v>166</v>
      </c>
      <c r="R80" s="11" t="s">
        <v>1424</v>
      </c>
      <c r="S80" s="372"/>
      <c r="T80" s="372"/>
      <c r="U80" s="372"/>
      <c r="V80" s="372"/>
      <c r="W80" s="372"/>
    </row>
    <row r="81" spans="1:23" ht="22.5" customHeight="1">
      <c r="A81" s="524" t="s">
        <v>1501</v>
      </c>
      <c r="B81" s="524" t="s">
        <v>111</v>
      </c>
      <c r="C81" s="524">
        <v>118</v>
      </c>
      <c r="D81" s="524" t="s">
        <v>1498</v>
      </c>
      <c r="E81" s="524" t="s">
        <v>1499</v>
      </c>
      <c r="F81" s="524" t="s">
        <v>38</v>
      </c>
      <c r="G81" s="3">
        <v>415.7</v>
      </c>
      <c r="H81" s="3">
        <v>424.9</v>
      </c>
      <c r="I81" s="3">
        <f t="shared" si="0"/>
        <v>9.1999999999999886</v>
      </c>
      <c r="J81" s="524" t="s">
        <v>334</v>
      </c>
      <c r="K81" s="372" t="s">
        <v>942</v>
      </c>
      <c r="L81" s="524" t="s">
        <v>153</v>
      </c>
      <c r="M81" s="372"/>
      <c r="N81" s="372"/>
      <c r="O81" s="523" t="s">
        <v>1502</v>
      </c>
      <c r="P81" s="523" t="s">
        <v>1503</v>
      </c>
      <c r="Q81" s="5" t="s">
        <v>1407</v>
      </c>
      <c r="R81" s="372"/>
      <c r="S81" s="372"/>
      <c r="T81" s="372"/>
      <c r="U81" s="372"/>
      <c r="V81" s="372"/>
      <c r="W81" s="372"/>
    </row>
    <row r="82" spans="1:23" ht="22.5" customHeight="1">
      <c r="A82" s="524"/>
      <c r="B82" s="524"/>
      <c r="C82" s="524"/>
      <c r="D82" s="524"/>
      <c r="E82" s="524"/>
      <c r="F82" s="524"/>
      <c r="G82" s="3">
        <v>458.4</v>
      </c>
      <c r="H82" s="3">
        <v>461.5</v>
      </c>
      <c r="I82" s="3">
        <f t="shared" si="0"/>
        <v>3.1000000000000227</v>
      </c>
      <c r="J82" s="524"/>
      <c r="K82" s="372" t="s">
        <v>942</v>
      </c>
      <c r="L82" s="524"/>
      <c r="M82" s="372"/>
      <c r="N82" s="372"/>
      <c r="O82" s="523"/>
      <c r="P82" s="523"/>
      <c r="Q82" s="5" t="s">
        <v>1504</v>
      </c>
      <c r="R82" s="372"/>
      <c r="S82" s="372"/>
      <c r="T82" s="372"/>
      <c r="U82" s="372"/>
      <c r="V82" s="372"/>
      <c r="W82" s="372"/>
    </row>
    <row r="83" spans="1:23" s="84" customFormat="1" ht="34.5" customHeight="1">
      <c r="A83" s="524" t="s">
        <v>446</v>
      </c>
      <c r="B83" s="524" t="s">
        <v>114</v>
      </c>
      <c r="C83" s="524">
        <v>123</v>
      </c>
      <c r="D83" s="524" t="s">
        <v>1505</v>
      </c>
      <c r="E83" s="524" t="s">
        <v>1506</v>
      </c>
      <c r="F83" s="376" t="s">
        <v>38</v>
      </c>
      <c r="G83" s="85">
        <v>418.3</v>
      </c>
      <c r="H83" s="85">
        <v>423.4</v>
      </c>
      <c r="I83" s="85">
        <f t="shared" si="0"/>
        <v>5.0999999999999659</v>
      </c>
      <c r="J83" s="376" t="s">
        <v>334</v>
      </c>
      <c r="K83" s="376" t="s">
        <v>942</v>
      </c>
      <c r="L83" s="376" t="s">
        <v>156</v>
      </c>
      <c r="M83" s="376">
        <v>3</v>
      </c>
      <c r="N83" s="376">
        <v>167</v>
      </c>
      <c r="O83" s="523" t="s">
        <v>1507</v>
      </c>
      <c r="P83" s="523" t="s">
        <v>1508</v>
      </c>
      <c r="Q83" s="86" t="s">
        <v>1509</v>
      </c>
      <c r="R83" s="376"/>
      <c r="S83" s="376"/>
      <c r="T83" s="376"/>
      <c r="U83" s="306" t="s">
        <v>445</v>
      </c>
      <c r="V83" s="376" t="str">
        <f>Sampling_2022!X17</f>
        <v>A-77-3-1</v>
      </c>
      <c r="W83" s="376" t="str">
        <f>Sampling_2022!X18</f>
        <v>A-77-5-2</v>
      </c>
    </row>
    <row r="84" spans="1:23" ht="34.5" customHeight="1">
      <c r="A84" s="524"/>
      <c r="B84" s="524"/>
      <c r="C84" s="524"/>
      <c r="D84" s="524"/>
      <c r="E84" s="524"/>
      <c r="F84" s="372" t="s">
        <v>52</v>
      </c>
      <c r="G84" s="3">
        <v>468.5</v>
      </c>
      <c r="H84" s="3">
        <v>472.4</v>
      </c>
      <c r="I84" s="3">
        <f t="shared" si="0"/>
        <v>3.8999999999999773</v>
      </c>
      <c r="J84" s="372" t="s">
        <v>581</v>
      </c>
      <c r="K84" s="372" t="s">
        <v>942</v>
      </c>
      <c r="L84" s="372" t="s">
        <v>153</v>
      </c>
      <c r="M84" s="372"/>
      <c r="N84" s="372"/>
      <c r="O84" s="523"/>
      <c r="P84" s="523"/>
      <c r="Q84" s="5" t="s">
        <v>1510</v>
      </c>
      <c r="R84" s="372"/>
      <c r="S84" s="372"/>
      <c r="T84" s="372"/>
      <c r="U84" s="372"/>
      <c r="V84" s="372"/>
      <c r="W84" s="372"/>
    </row>
    <row r="85" spans="1:23" ht="30">
      <c r="A85" s="372" t="s">
        <v>1511</v>
      </c>
      <c r="B85" s="372" t="s">
        <v>118</v>
      </c>
      <c r="C85" s="372">
        <v>230</v>
      </c>
      <c r="D85" s="372" t="s">
        <v>1512</v>
      </c>
      <c r="E85" s="372" t="s">
        <v>1513</v>
      </c>
      <c r="F85" s="372" t="s">
        <v>38</v>
      </c>
      <c r="G85" s="3">
        <v>700.1</v>
      </c>
      <c r="H85" s="3">
        <v>707.1</v>
      </c>
      <c r="I85" s="3">
        <f t="shared" ref="I85" si="1">H85-G85</f>
        <v>7</v>
      </c>
      <c r="J85" s="372" t="s">
        <v>334</v>
      </c>
      <c r="K85" s="372" t="s">
        <v>942</v>
      </c>
      <c r="L85" s="372" t="s">
        <v>153</v>
      </c>
      <c r="M85" s="372"/>
      <c r="N85" s="372"/>
      <c r="O85" s="371" t="s">
        <v>1514</v>
      </c>
      <c r="P85" s="371" t="s">
        <v>1515</v>
      </c>
      <c r="Q85" s="5" t="s">
        <v>1394</v>
      </c>
      <c r="R85" s="372"/>
      <c r="S85" s="372"/>
      <c r="T85" s="372"/>
      <c r="U85" s="372"/>
      <c r="V85" s="372"/>
      <c r="W85" s="372"/>
    </row>
    <row r="86" spans="1:23">
      <c r="A86" s="372" t="s">
        <v>1516</v>
      </c>
      <c r="B86" s="372" t="s">
        <v>119</v>
      </c>
      <c r="C86" s="372">
        <v>227</v>
      </c>
      <c r="D86" s="372" t="s">
        <v>1517</v>
      </c>
      <c r="E86" s="372" t="s">
        <v>1518</v>
      </c>
      <c r="F86" s="372" t="s">
        <v>38</v>
      </c>
      <c r="G86" s="3">
        <v>742.2</v>
      </c>
      <c r="H86" s="3">
        <v>757.4</v>
      </c>
      <c r="I86" s="3">
        <f t="shared" si="0"/>
        <v>15.199999999999932</v>
      </c>
      <c r="J86" s="372" t="s">
        <v>334</v>
      </c>
      <c r="K86" s="372" t="s">
        <v>942</v>
      </c>
      <c r="L86" s="372" t="s">
        <v>153</v>
      </c>
      <c r="M86" s="372"/>
      <c r="N86" s="372"/>
      <c r="O86" s="371" t="s">
        <v>1519</v>
      </c>
      <c r="P86" s="371" t="s">
        <v>153</v>
      </c>
      <c r="Q86" s="5" t="s">
        <v>1403</v>
      </c>
      <c r="R86" s="372"/>
      <c r="S86" s="372"/>
      <c r="T86" s="372"/>
      <c r="U86" s="372"/>
      <c r="V86" s="372"/>
      <c r="W86" s="372"/>
    </row>
    <row r="87" spans="1:23">
      <c r="A87" s="524" t="s">
        <v>1520</v>
      </c>
      <c r="B87" s="524" t="s">
        <v>122</v>
      </c>
      <c r="C87" s="524">
        <v>158</v>
      </c>
      <c r="D87" s="524" t="s">
        <v>1521</v>
      </c>
      <c r="E87" s="524" t="s">
        <v>1522</v>
      </c>
      <c r="F87" s="372" t="s">
        <v>23</v>
      </c>
      <c r="G87" s="3">
        <v>167</v>
      </c>
      <c r="H87" s="3">
        <v>171.6</v>
      </c>
      <c r="I87" s="3">
        <f t="shared" si="0"/>
        <v>4.5999999999999943</v>
      </c>
      <c r="J87" s="524" t="s">
        <v>334</v>
      </c>
      <c r="K87" s="372" t="s">
        <v>942</v>
      </c>
      <c r="L87" s="524" t="s">
        <v>153</v>
      </c>
      <c r="M87" s="372"/>
      <c r="N87" s="372"/>
      <c r="O87" s="523" t="s">
        <v>1523</v>
      </c>
      <c r="P87" s="523" t="s">
        <v>153</v>
      </c>
      <c r="Q87" s="5" t="s">
        <v>1403</v>
      </c>
      <c r="R87" s="372"/>
      <c r="S87" s="372"/>
      <c r="T87" s="372"/>
      <c r="U87" s="372"/>
      <c r="V87" s="372"/>
      <c r="W87" s="372"/>
    </row>
    <row r="88" spans="1:23">
      <c r="A88" s="524"/>
      <c r="B88" s="524"/>
      <c r="C88" s="524"/>
      <c r="D88" s="524"/>
      <c r="E88" s="524"/>
      <c r="F88" s="372" t="s">
        <v>38</v>
      </c>
      <c r="G88" s="3">
        <v>877.8</v>
      </c>
      <c r="H88" s="3">
        <v>882.4</v>
      </c>
      <c r="I88" s="3">
        <f t="shared" si="0"/>
        <v>4.6000000000000227</v>
      </c>
      <c r="J88" s="524"/>
      <c r="K88" s="372" t="s">
        <v>942</v>
      </c>
      <c r="L88" s="524"/>
      <c r="M88" s="372"/>
      <c r="N88" s="372"/>
      <c r="O88" s="523"/>
      <c r="P88" s="523"/>
      <c r="Q88" s="5" t="s">
        <v>1418</v>
      </c>
      <c r="R88" s="372"/>
      <c r="S88" s="372"/>
      <c r="T88" s="372"/>
      <c r="U88" s="372"/>
      <c r="V88" s="372"/>
      <c r="W88" s="372"/>
    </row>
    <row r="89" spans="1:23">
      <c r="A89" s="524"/>
      <c r="B89" s="524"/>
      <c r="C89" s="524"/>
      <c r="D89" s="524"/>
      <c r="E89" s="524"/>
      <c r="F89" s="372" t="s">
        <v>58</v>
      </c>
      <c r="G89" s="3">
        <v>957.1</v>
      </c>
      <c r="H89" s="3">
        <v>961.6</v>
      </c>
      <c r="I89" s="3">
        <f t="shared" si="0"/>
        <v>4.5</v>
      </c>
      <c r="J89" s="372" t="s">
        <v>581</v>
      </c>
      <c r="K89" s="372" t="s">
        <v>942</v>
      </c>
      <c r="L89" s="524"/>
      <c r="M89" s="372"/>
      <c r="N89" s="372"/>
      <c r="O89" s="523"/>
      <c r="P89" s="523"/>
      <c r="Q89" s="5" t="s">
        <v>1460</v>
      </c>
      <c r="R89" s="372"/>
      <c r="S89" s="372"/>
      <c r="T89" s="372"/>
      <c r="U89" s="372"/>
      <c r="V89" s="372"/>
      <c r="W89" s="372"/>
    </row>
    <row r="90" spans="1:23" ht="45">
      <c r="A90" s="372" t="s">
        <v>1524</v>
      </c>
      <c r="B90" s="372" t="s">
        <v>125</v>
      </c>
      <c r="C90" s="372">
        <v>149</v>
      </c>
      <c r="D90" s="372" t="s">
        <v>1525</v>
      </c>
      <c r="E90" s="372" t="s">
        <v>1526</v>
      </c>
      <c r="F90" s="372" t="s">
        <v>58</v>
      </c>
      <c r="G90" s="3">
        <v>962.6</v>
      </c>
      <c r="H90" s="3">
        <v>964.1</v>
      </c>
      <c r="I90" s="3">
        <f t="shared" si="0"/>
        <v>1.5</v>
      </c>
      <c r="J90" s="372" t="s">
        <v>581</v>
      </c>
      <c r="K90" s="372" t="s">
        <v>942</v>
      </c>
      <c r="L90" s="372" t="s">
        <v>153</v>
      </c>
      <c r="M90" s="372"/>
      <c r="N90" s="372"/>
      <c r="O90" s="371" t="s">
        <v>1514</v>
      </c>
      <c r="P90" s="374" t="s">
        <v>1527</v>
      </c>
      <c r="Q90" s="7" t="s">
        <v>1403</v>
      </c>
      <c r="R90" s="372"/>
      <c r="S90" s="372"/>
      <c r="T90" s="372"/>
      <c r="U90" s="372"/>
      <c r="V90" s="372"/>
      <c r="W90" s="372"/>
    </row>
    <row r="91" spans="1:23" ht="25.5" customHeight="1">
      <c r="A91" s="524" t="s">
        <v>1528</v>
      </c>
      <c r="B91" s="524" t="s">
        <v>129</v>
      </c>
      <c r="C91" s="524">
        <v>390</v>
      </c>
      <c r="D91" s="524" t="s">
        <v>1529</v>
      </c>
      <c r="E91" s="524" t="s">
        <v>1530</v>
      </c>
      <c r="F91" s="372" t="s">
        <v>52</v>
      </c>
      <c r="G91" s="3">
        <v>924.5</v>
      </c>
      <c r="H91" s="3">
        <v>932.7</v>
      </c>
      <c r="I91" s="3">
        <f t="shared" si="0"/>
        <v>8.2000000000000455</v>
      </c>
      <c r="J91" s="372" t="s">
        <v>581</v>
      </c>
      <c r="K91" s="372" t="s">
        <v>942</v>
      </c>
      <c r="L91" s="524" t="s">
        <v>153</v>
      </c>
      <c r="M91" s="372"/>
      <c r="N91" s="372"/>
      <c r="O91" s="523" t="s">
        <v>1531</v>
      </c>
      <c r="P91" s="523" t="s">
        <v>1532</v>
      </c>
      <c r="Q91" s="5" t="s">
        <v>1403</v>
      </c>
      <c r="R91" s="372"/>
      <c r="S91" s="372"/>
      <c r="T91" s="372"/>
      <c r="U91" s="372"/>
      <c r="V91" s="372"/>
      <c r="W91" s="372"/>
    </row>
    <row r="92" spans="1:23" ht="25.5" customHeight="1">
      <c r="A92" s="524"/>
      <c r="B92" s="524"/>
      <c r="C92" s="524"/>
      <c r="D92" s="524"/>
      <c r="E92" s="524"/>
      <c r="F92" s="372" t="s">
        <v>55</v>
      </c>
      <c r="G92" s="3">
        <v>932.7</v>
      </c>
      <c r="H92" s="3">
        <v>938.8</v>
      </c>
      <c r="I92" s="3">
        <f t="shared" si="0"/>
        <v>6.0999999999999091</v>
      </c>
      <c r="J92" s="372" t="s">
        <v>720</v>
      </c>
      <c r="K92" s="372" t="s">
        <v>942</v>
      </c>
      <c r="L92" s="524"/>
      <c r="M92" s="372"/>
      <c r="N92" s="372"/>
      <c r="O92" s="523"/>
      <c r="P92" s="523"/>
      <c r="Q92" s="5" t="s">
        <v>1403</v>
      </c>
      <c r="R92" s="372"/>
      <c r="S92" s="372"/>
      <c r="T92" s="372"/>
      <c r="U92" s="372"/>
      <c r="V92" s="372"/>
      <c r="W92" s="372"/>
    </row>
    <row r="93" spans="1:23" ht="25.5" customHeight="1">
      <c r="A93" s="524"/>
      <c r="B93" s="524"/>
      <c r="C93" s="524"/>
      <c r="D93" s="524"/>
      <c r="E93" s="524"/>
      <c r="F93" s="372" t="s">
        <v>58</v>
      </c>
      <c r="G93" s="3">
        <v>938.8</v>
      </c>
      <c r="H93" s="3">
        <v>942.7</v>
      </c>
      <c r="I93" s="3">
        <f t="shared" si="0"/>
        <v>3.9000000000000909</v>
      </c>
      <c r="J93" s="372" t="s">
        <v>581</v>
      </c>
      <c r="K93" s="372" t="s">
        <v>942</v>
      </c>
      <c r="L93" s="524"/>
      <c r="M93" s="372"/>
      <c r="N93" s="372"/>
      <c r="O93" s="523"/>
      <c r="P93" s="523"/>
      <c r="Q93" s="5" t="s">
        <v>1403</v>
      </c>
      <c r="R93" s="372"/>
      <c r="S93" s="372"/>
      <c r="T93" s="372"/>
      <c r="U93" s="372"/>
      <c r="V93" s="372"/>
      <c r="W93" s="372"/>
    </row>
    <row r="94" spans="1:23" s="84" customFormat="1" ht="30">
      <c r="A94" s="376" t="s">
        <v>461</v>
      </c>
      <c r="B94" s="376" t="s">
        <v>132</v>
      </c>
      <c r="C94" s="376">
        <v>524</v>
      </c>
      <c r="D94" s="376" t="s">
        <v>1533</v>
      </c>
      <c r="E94" s="376" t="s">
        <v>1534</v>
      </c>
      <c r="F94" s="376" t="s">
        <v>38</v>
      </c>
      <c r="G94" s="85">
        <v>878.4</v>
      </c>
      <c r="H94" s="85">
        <v>888.2</v>
      </c>
      <c r="I94" s="85">
        <f t="shared" si="0"/>
        <v>9.8000000000000682</v>
      </c>
      <c r="J94" s="376" t="s">
        <v>334</v>
      </c>
      <c r="K94" s="376">
        <v>2</v>
      </c>
      <c r="L94" s="376" t="s">
        <v>156</v>
      </c>
      <c r="M94" s="376">
        <v>2</v>
      </c>
      <c r="N94" s="376">
        <v>0.7</v>
      </c>
      <c r="O94" s="378" t="s">
        <v>1535</v>
      </c>
      <c r="P94" s="378" t="s">
        <v>1536</v>
      </c>
      <c r="Q94" s="86" t="s">
        <v>1403</v>
      </c>
      <c r="R94" s="376"/>
      <c r="S94" s="376"/>
      <c r="T94" s="376"/>
      <c r="U94" s="306" t="s">
        <v>460</v>
      </c>
      <c r="V94" s="376" t="str">
        <f>Sampling_2022!X19</f>
        <v>K-24-1-5</v>
      </c>
      <c r="W94" s="376" t="str">
        <f>Sampling_2022!X20</f>
        <v>K-24-1-6</v>
      </c>
    </row>
    <row r="95" spans="1:23" ht="30">
      <c r="A95" s="372" t="s">
        <v>1537</v>
      </c>
      <c r="B95" s="372" t="s">
        <v>134</v>
      </c>
      <c r="C95" s="372">
        <v>297</v>
      </c>
      <c r="D95" s="372" t="s">
        <v>1538</v>
      </c>
      <c r="E95" s="372" t="s">
        <v>1539</v>
      </c>
      <c r="F95" s="372" t="s">
        <v>58</v>
      </c>
      <c r="G95" s="3">
        <v>225.2</v>
      </c>
      <c r="H95" s="3">
        <v>234.4</v>
      </c>
      <c r="I95" s="3">
        <f t="shared" si="0"/>
        <v>9.2000000000000171</v>
      </c>
      <c r="J95" s="372" t="s">
        <v>581</v>
      </c>
      <c r="K95" s="372" t="s">
        <v>942</v>
      </c>
      <c r="L95" s="372" t="s">
        <v>153</v>
      </c>
      <c r="M95" s="372"/>
      <c r="N95" s="372"/>
      <c r="O95" s="371" t="s">
        <v>1540</v>
      </c>
      <c r="P95" s="371" t="s">
        <v>1541</v>
      </c>
      <c r="Q95" s="5" t="s">
        <v>1403</v>
      </c>
      <c r="R95" s="372"/>
      <c r="S95" s="372"/>
      <c r="T95" s="372"/>
      <c r="U95" s="372"/>
      <c r="V95" s="372"/>
      <c r="W95" s="372"/>
    </row>
    <row r="96" spans="1:23">
      <c r="A96" s="524" t="s">
        <v>1542</v>
      </c>
      <c r="B96" s="524" t="s">
        <v>135</v>
      </c>
      <c r="C96" s="524">
        <v>1708</v>
      </c>
      <c r="D96" s="524" t="s">
        <v>1543</v>
      </c>
      <c r="E96" s="524" t="s">
        <v>1544</v>
      </c>
      <c r="F96" s="372" t="s">
        <v>28</v>
      </c>
      <c r="G96" s="3">
        <v>12.2</v>
      </c>
      <c r="H96" s="3">
        <v>164.3</v>
      </c>
      <c r="I96" s="3">
        <f t="shared" si="0"/>
        <v>152.10000000000002</v>
      </c>
      <c r="J96" s="372" t="s">
        <v>369</v>
      </c>
      <c r="K96" s="372" t="s">
        <v>942</v>
      </c>
      <c r="L96" s="524" t="s">
        <v>153</v>
      </c>
      <c r="M96" s="372"/>
      <c r="N96" s="372"/>
      <c r="O96" s="525" t="s">
        <v>1545</v>
      </c>
      <c r="P96" s="523" t="s">
        <v>153</v>
      </c>
      <c r="Q96" s="5" t="s">
        <v>1546</v>
      </c>
      <c r="R96" s="372"/>
      <c r="S96" s="372"/>
      <c r="T96" s="372"/>
      <c r="U96" s="372"/>
      <c r="V96" s="372"/>
      <c r="W96" s="372"/>
    </row>
    <row r="97" spans="1:23">
      <c r="A97" s="524"/>
      <c r="B97" s="524"/>
      <c r="C97" s="524"/>
      <c r="D97" s="524"/>
      <c r="E97" s="524"/>
      <c r="F97" s="372" t="s">
        <v>38</v>
      </c>
      <c r="G97" s="3">
        <v>164.3</v>
      </c>
      <c r="H97" s="3">
        <v>194.9</v>
      </c>
      <c r="I97" s="3">
        <f t="shared" si="0"/>
        <v>30.599999999999994</v>
      </c>
      <c r="J97" s="372" t="s">
        <v>334</v>
      </c>
      <c r="K97" s="372" t="s">
        <v>942</v>
      </c>
      <c r="L97" s="524"/>
      <c r="M97" s="372"/>
      <c r="N97" s="372"/>
      <c r="O97" s="525"/>
      <c r="P97" s="523"/>
      <c r="Q97" s="5" t="s">
        <v>1546</v>
      </c>
      <c r="R97" s="372"/>
      <c r="S97" s="372"/>
      <c r="T97" s="372"/>
      <c r="U97" s="372"/>
      <c r="V97" s="372"/>
      <c r="W97" s="372"/>
    </row>
    <row r="98" spans="1:23">
      <c r="A98" s="524" t="s">
        <v>1547</v>
      </c>
      <c r="B98" s="524" t="s">
        <v>137</v>
      </c>
      <c r="C98" s="524">
        <v>1709</v>
      </c>
      <c r="D98" s="524" t="s">
        <v>1548</v>
      </c>
      <c r="E98" s="524" t="s">
        <v>1544</v>
      </c>
      <c r="F98" s="372" t="s">
        <v>28</v>
      </c>
      <c r="G98" s="3">
        <v>23.4</v>
      </c>
      <c r="H98" s="3">
        <v>160</v>
      </c>
      <c r="I98" s="3">
        <f t="shared" si="0"/>
        <v>136.6</v>
      </c>
      <c r="J98" s="372" t="s">
        <v>369</v>
      </c>
      <c r="K98" s="372" t="s">
        <v>942</v>
      </c>
      <c r="L98" s="524" t="s">
        <v>153</v>
      </c>
      <c r="M98" s="372"/>
      <c r="N98" s="372"/>
      <c r="O98" s="525" t="s">
        <v>1545</v>
      </c>
      <c r="P98" s="523" t="s">
        <v>153</v>
      </c>
      <c r="Q98" s="10" t="s">
        <v>166</v>
      </c>
      <c r="R98" s="11" t="s">
        <v>1424</v>
      </c>
      <c r="S98" s="372"/>
      <c r="T98" s="372"/>
      <c r="U98" s="372"/>
      <c r="V98" s="372"/>
      <c r="W98" s="372"/>
    </row>
    <row r="99" spans="1:23">
      <c r="A99" s="524"/>
      <c r="B99" s="524"/>
      <c r="C99" s="524"/>
      <c r="D99" s="524"/>
      <c r="E99" s="524"/>
      <c r="F99" s="372" t="s">
        <v>38</v>
      </c>
      <c r="G99" s="3">
        <v>160</v>
      </c>
      <c r="H99" s="3">
        <v>280</v>
      </c>
      <c r="I99" s="3">
        <f t="shared" si="0"/>
        <v>120</v>
      </c>
      <c r="J99" s="372" t="s">
        <v>334</v>
      </c>
      <c r="K99" s="372" t="s">
        <v>942</v>
      </c>
      <c r="L99" s="524"/>
      <c r="M99" s="372"/>
      <c r="N99" s="372"/>
      <c r="O99" s="525"/>
      <c r="P99" s="523"/>
      <c r="Q99" s="10" t="s">
        <v>166</v>
      </c>
      <c r="R99" s="11" t="s">
        <v>1424</v>
      </c>
      <c r="S99" s="372"/>
      <c r="T99" s="372"/>
      <c r="U99" s="372"/>
      <c r="V99" s="372"/>
      <c r="W99" s="372"/>
    </row>
    <row r="100" spans="1:23">
      <c r="A100" s="524" t="s">
        <v>1549</v>
      </c>
      <c r="B100" s="524" t="s">
        <v>140</v>
      </c>
      <c r="C100" s="524">
        <v>1705</v>
      </c>
      <c r="D100" s="524" t="s">
        <v>1548</v>
      </c>
      <c r="E100" s="524" t="s">
        <v>1550</v>
      </c>
      <c r="F100" s="372" t="s">
        <v>28</v>
      </c>
      <c r="G100" s="3">
        <v>9.1</v>
      </c>
      <c r="H100" s="3">
        <v>159.69999999999999</v>
      </c>
      <c r="I100" s="3">
        <f t="shared" si="0"/>
        <v>150.6</v>
      </c>
      <c r="J100" s="372" t="s">
        <v>369</v>
      </c>
      <c r="K100" s="372" t="s">
        <v>942</v>
      </c>
      <c r="L100" s="524" t="s">
        <v>153</v>
      </c>
      <c r="M100" s="372"/>
      <c r="N100" s="372"/>
      <c r="O100" s="525" t="s">
        <v>1545</v>
      </c>
      <c r="P100" s="523" t="s">
        <v>153</v>
      </c>
      <c r="Q100" s="10" t="s">
        <v>166</v>
      </c>
      <c r="R100" s="11" t="s">
        <v>1424</v>
      </c>
      <c r="S100" s="372"/>
      <c r="T100" s="372"/>
      <c r="U100" s="372"/>
      <c r="V100" s="372"/>
      <c r="W100" s="372"/>
    </row>
    <row r="101" spans="1:23">
      <c r="A101" s="524"/>
      <c r="B101" s="524"/>
      <c r="C101" s="524"/>
      <c r="D101" s="524"/>
      <c r="E101" s="524"/>
      <c r="F101" s="372" t="s">
        <v>38</v>
      </c>
      <c r="G101" s="3">
        <v>159.69999999999999</v>
      </c>
      <c r="H101" s="3">
        <v>170.2</v>
      </c>
      <c r="I101" s="3">
        <f t="shared" si="0"/>
        <v>10.5</v>
      </c>
      <c r="J101" s="372" t="s">
        <v>334</v>
      </c>
      <c r="K101" s="372" t="s">
        <v>942</v>
      </c>
      <c r="L101" s="524"/>
      <c r="M101" s="372"/>
      <c r="N101" s="372"/>
      <c r="O101" s="525"/>
      <c r="P101" s="523"/>
      <c r="Q101" s="10" t="s">
        <v>166</v>
      </c>
      <c r="R101" s="11" t="s">
        <v>1424</v>
      </c>
      <c r="S101" s="372"/>
      <c r="T101" s="372"/>
      <c r="U101" s="372"/>
      <c r="V101" s="372"/>
      <c r="W101" s="372"/>
    </row>
    <row r="102" spans="1:23">
      <c r="A102" s="524" t="s">
        <v>1551</v>
      </c>
      <c r="B102" s="524" t="s">
        <v>143</v>
      </c>
      <c r="C102" s="524">
        <v>1706</v>
      </c>
      <c r="D102" s="524" t="s">
        <v>1552</v>
      </c>
      <c r="E102" s="524" t="s">
        <v>1544</v>
      </c>
      <c r="F102" s="372" t="s">
        <v>28</v>
      </c>
      <c r="G102" s="3">
        <v>9.6999999999999993</v>
      </c>
      <c r="H102" s="3">
        <v>164</v>
      </c>
      <c r="I102" s="3">
        <f t="shared" si="0"/>
        <v>154.30000000000001</v>
      </c>
      <c r="J102" s="372" t="s">
        <v>369</v>
      </c>
      <c r="K102" s="372" t="s">
        <v>942</v>
      </c>
      <c r="L102" s="524" t="s">
        <v>153</v>
      </c>
      <c r="M102" s="372"/>
      <c r="N102" s="372"/>
      <c r="O102" s="525" t="s">
        <v>1545</v>
      </c>
      <c r="P102" s="523" t="s">
        <v>153</v>
      </c>
      <c r="Q102" s="10" t="s">
        <v>166</v>
      </c>
      <c r="R102" s="11" t="s">
        <v>1424</v>
      </c>
      <c r="S102" s="372"/>
      <c r="T102" s="372"/>
      <c r="U102" s="372"/>
      <c r="V102" s="372"/>
      <c r="W102" s="372"/>
    </row>
    <row r="103" spans="1:23">
      <c r="A103" s="524"/>
      <c r="B103" s="524"/>
      <c r="C103" s="524"/>
      <c r="D103" s="524"/>
      <c r="E103" s="524"/>
      <c r="F103" s="372" t="s">
        <v>38</v>
      </c>
      <c r="G103" s="3">
        <v>164</v>
      </c>
      <c r="H103" s="3">
        <v>164.7</v>
      </c>
      <c r="I103" s="3">
        <f t="shared" si="0"/>
        <v>0.69999999999998863</v>
      </c>
      <c r="J103" s="372" t="s">
        <v>334</v>
      </c>
      <c r="K103" s="372" t="s">
        <v>942</v>
      </c>
      <c r="L103" s="524"/>
      <c r="M103" s="372"/>
      <c r="N103" s="372"/>
      <c r="O103" s="525"/>
      <c r="P103" s="523"/>
      <c r="Q103" s="10" t="s">
        <v>166</v>
      </c>
      <c r="R103" s="11" t="s">
        <v>1424</v>
      </c>
      <c r="S103" s="372"/>
      <c r="T103" s="372"/>
      <c r="U103" s="372"/>
      <c r="V103" s="372"/>
      <c r="W103" s="372"/>
    </row>
    <row r="104" spans="1:23">
      <c r="A104" s="524" t="s">
        <v>1553</v>
      </c>
      <c r="B104" s="524" t="s">
        <v>146</v>
      </c>
      <c r="C104" s="524">
        <v>115</v>
      </c>
      <c r="D104" s="524" t="s">
        <v>1554</v>
      </c>
      <c r="E104" s="524" t="s">
        <v>1555</v>
      </c>
      <c r="F104" s="372" t="s">
        <v>38</v>
      </c>
      <c r="G104" s="3">
        <v>391.4</v>
      </c>
      <c r="H104" s="3">
        <v>395.9</v>
      </c>
      <c r="I104" s="3">
        <f t="shared" si="0"/>
        <v>4.5</v>
      </c>
      <c r="J104" s="372" t="s">
        <v>334</v>
      </c>
      <c r="K104" s="372" t="s">
        <v>942</v>
      </c>
      <c r="L104" s="524" t="s">
        <v>153</v>
      </c>
      <c r="M104" s="372"/>
      <c r="N104" s="372"/>
      <c r="O104" s="525" t="s">
        <v>1495</v>
      </c>
      <c r="P104" s="523" t="s">
        <v>153</v>
      </c>
      <c r="Q104" s="5" t="s">
        <v>1403</v>
      </c>
      <c r="R104" s="372"/>
      <c r="S104" s="372"/>
      <c r="T104" s="372"/>
      <c r="U104" s="372"/>
      <c r="V104" s="372"/>
      <c r="W104" s="372"/>
    </row>
    <row r="105" spans="1:23">
      <c r="A105" s="524"/>
      <c r="B105" s="524"/>
      <c r="C105" s="524"/>
      <c r="D105" s="524"/>
      <c r="E105" s="524"/>
      <c r="F105" s="372" t="s">
        <v>58</v>
      </c>
      <c r="G105" s="3">
        <v>488.9</v>
      </c>
      <c r="H105" s="3">
        <v>492.3</v>
      </c>
      <c r="I105" s="3">
        <f t="shared" si="0"/>
        <v>3.4000000000000341</v>
      </c>
      <c r="J105" s="372" t="s">
        <v>581</v>
      </c>
      <c r="K105" s="372" t="s">
        <v>942</v>
      </c>
      <c r="L105" s="524"/>
      <c r="M105" s="372"/>
      <c r="N105" s="372"/>
      <c r="O105" s="525"/>
      <c r="P105" s="523"/>
      <c r="Q105" s="5" t="s">
        <v>1418</v>
      </c>
      <c r="R105" s="372"/>
      <c r="S105" s="372"/>
      <c r="T105" s="372"/>
      <c r="U105" s="372"/>
      <c r="V105" s="372"/>
      <c r="W105" s="372"/>
    </row>
    <row r="106" spans="1:23">
      <c r="A106" s="524" t="s">
        <v>477</v>
      </c>
      <c r="B106" s="524" t="s">
        <v>149</v>
      </c>
      <c r="C106" s="524">
        <v>117</v>
      </c>
      <c r="D106" s="524" t="s">
        <v>1556</v>
      </c>
      <c r="E106" s="524" t="s">
        <v>1557</v>
      </c>
      <c r="F106" s="372" t="s">
        <v>28</v>
      </c>
      <c r="G106" s="3">
        <v>393.29</v>
      </c>
      <c r="H106" s="3">
        <v>397.56</v>
      </c>
      <c r="I106" s="3">
        <f t="shared" si="0"/>
        <v>4.2699999999999818</v>
      </c>
      <c r="J106" s="372" t="s">
        <v>369</v>
      </c>
      <c r="K106" s="372" t="s">
        <v>942</v>
      </c>
      <c r="L106" s="524" t="s">
        <v>156</v>
      </c>
      <c r="M106" s="372" t="s">
        <v>942</v>
      </c>
      <c r="N106" s="372" t="s">
        <v>942</v>
      </c>
      <c r="O106" s="525" t="s">
        <v>1495</v>
      </c>
      <c r="P106" s="523" t="s">
        <v>153</v>
      </c>
      <c r="Q106" s="5" t="s">
        <v>1403</v>
      </c>
      <c r="R106" s="372"/>
      <c r="S106" s="372"/>
      <c r="T106" s="372"/>
      <c r="U106" s="372"/>
      <c r="V106" s="372"/>
      <c r="W106" s="372"/>
    </row>
    <row r="107" spans="1:23" s="84" customFormat="1">
      <c r="A107" s="524"/>
      <c r="B107" s="524"/>
      <c r="C107" s="524"/>
      <c r="D107" s="524"/>
      <c r="E107" s="524"/>
      <c r="F107" s="376" t="s">
        <v>38</v>
      </c>
      <c r="G107" s="85">
        <v>476.52</v>
      </c>
      <c r="H107" s="85">
        <v>481.1</v>
      </c>
      <c r="I107" s="85">
        <f t="shared" si="0"/>
        <v>4.5800000000000409</v>
      </c>
      <c r="J107" s="524" t="s">
        <v>334</v>
      </c>
      <c r="K107" s="376" t="s">
        <v>942</v>
      </c>
      <c r="L107" s="524"/>
      <c r="M107" s="376">
        <v>11</v>
      </c>
      <c r="N107" s="376">
        <v>425</v>
      </c>
      <c r="O107" s="525"/>
      <c r="P107" s="523"/>
      <c r="Q107" s="86" t="s">
        <v>1418</v>
      </c>
      <c r="R107" s="376"/>
      <c r="S107" s="243" t="s">
        <v>482</v>
      </c>
      <c r="T107" s="376"/>
      <c r="U107" s="306" t="s">
        <v>476</v>
      </c>
      <c r="V107" s="376" t="str">
        <f>Sampling_2022!X21</f>
        <v>C-19(1)-2-2</v>
      </c>
      <c r="W107" s="376" t="str">
        <f>Sampling_2022!X22</f>
        <v>C-19(1)-2-3</v>
      </c>
    </row>
    <row r="108" spans="1:23" s="84" customFormat="1">
      <c r="A108" s="524"/>
      <c r="B108" s="524"/>
      <c r="C108" s="524"/>
      <c r="D108" s="524"/>
      <c r="E108" s="524"/>
      <c r="F108" s="376" t="s">
        <v>64</v>
      </c>
      <c r="G108" s="85">
        <v>654.57000000000005</v>
      </c>
      <c r="H108" s="85">
        <v>657.01</v>
      </c>
      <c r="I108" s="85">
        <f t="shared" si="0"/>
        <v>2.4399999999999409</v>
      </c>
      <c r="J108" s="524"/>
      <c r="K108" s="376" t="s">
        <v>942</v>
      </c>
      <c r="L108" s="524"/>
      <c r="M108" s="376">
        <v>1</v>
      </c>
      <c r="N108" s="376">
        <v>167</v>
      </c>
      <c r="O108" s="525"/>
      <c r="P108" s="523"/>
      <c r="Q108" s="86" t="s">
        <v>1460</v>
      </c>
      <c r="R108" s="376"/>
      <c r="S108" s="376"/>
      <c r="T108" s="376"/>
      <c r="U108" s="306" t="s">
        <v>476</v>
      </c>
      <c r="V108" s="314" t="s">
        <v>849</v>
      </c>
      <c r="W108" s="314" t="s">
        <v>852</v>
      </c>
    </row>
    <row r="109" spans="1:23" ht="30">
      <c r="A109" s="372" t="s">
        <v>1558</v>
      </c>
      <c r="B109" s="372" t="s">
        <v>150</v>
      </c>
      <c r="C109" s="372">
        <v>397</v>
      </c>
      <c r="D109" s="372" t="s">
        <v>1559</v>
      </c>
      <c r="E109" s="372" t="s">
        <v>1560</v>
      </c>
      <c r="F109" s="372" t="s">
        <v>38</v>
      </c>
      <c r="G109" s="3">
        <v>575.20000000000005</v>
      </c>
      <c r="H109" s="3">
        <v>579.79999999999995</v>
      </c>
      <c r="I109" s="3">
        <f t="shared" si="0"/>
        <v>4.5999999999999091</v>
      </c>
      <c r="J109" s="372" t="s">
        <v>334</v>
      </c>
      <c r="K109" s="372">
        <v>-2</v>
      </c>
      <c r="L109" s="372" t="s">
        <v>153</v>
      </c>
      <c r="M109" s="372"/>
      <c r="N109" s="372"/>
      <c r="O109" s="371" t="s">
        <v>1561</v>
      </c>
      <c r="P109" s="371" t="s">
        <v>1562</v>
      </c>
      <c r="Q109" s="5" t="s">
        <v>1394</v>
      </c>
      <c r="R109" s="372"/>
      <c r="S109" s="372"/>
      <c r="T109" s="372"/>
      <c r="U109" s="372"/>
      <c r="V109" s="372"/>
      <c r="W109" s="372"/>
    </row>
    <row r="110" spans="1:23">
      <c r="A110" s="524" t="s">
        <v>542</v>
      </c>
      <c r="B110" s="524" t="s">
        <v>152</v>
      </c>
      <c r="C110" s="524">
        <v>132</v>
      </c>
      <c r="D110" s="524" t="s">
        <v>1563</v>
      </c>
      <c r="E110" s="524" t="s">
        <v>1564</v>
      </c>
      <c r="F110" s="372" t="s">
        <v>38</v>
      </c>
      <c r="G110" s="3">
        <v>616</v>
      </c>
      <c r="H110" s="3">
        <v>620</v>
      </c>
      <c r="I110" s="3">
        <f t="shared" si="0"/>
        <v>4</v>
      </c>
      <c r="J110" s="372" t="s">
        <v>334</v>
      </c>
      <c r="K110" s="372" t="s">
        <v>942</v>
      </c>
      <c r="L110" s="524" t="s">
        <v>156</v>
      </c>
      <c r="M110" s="372">
        <v>1</v>
      </c>
      <c r="N110" s="372">
        <v>0</v>
      </c>
      <c r="O110" s="523" t="s">
        <v>1507</v>
      </c>
      <c r="P110" s="523" t="s">
        <v>153</v>
      </c>
      <c r="Q110" s="5" t="s">
        <v>1407</v>
      </c>
      <c r="R110" s="372"/>
      <c r="S110" s="372"/>
      <c r="T110" s="372"/>
      <c r="U110" s="372"/>
      <c r="V110" s="372"/>
      <c r="W110" s="372"/>
    </row>
    <row r="111" spans="1:23" s="183" customFormat="1">
      <c r="A111" s="524"/>
      <c r="B111" s="524"/>
      <c r="C111" s="524"/>
      <c r="D111" s="524"/>
      <c r="E111" s="524"/>
      <c r="F111" s="183" t="s">
        <v>49</v>
      </c>
      <c r="G111" s="310">
        <v>620</v>
      </c>
      <c r="H111" s="310">
        <v>621.79999999999995</v>
      </c>
      <c r="I111" s="310">
        <f t="shared" si="0"/>
        <v>1.7999999999999545</v>
      </c>
      <c r="J111" s="183" t="s">
        <v>369</v>
      </c>
      <c r="K111" s="183" t="s">
        <v>942</v>
      </c>
      <c r="L111" s="524"/>
      <c r="M111" s="183">
        <v>2</v>
      </c>
      <c r="N111" s="183">
        <v>0.5</v>
      </c>
      <c r="O111" s="523"/>
      <c r="P111" s="523"/>
      <c r="Q111" s="311" t="s">
        <v>1407</v>
      </c>
      <c r="S111" s="243" t="s">
        <v>1565</v>
      </c>
      <c r="U111" s="319" t="s">
        <v>541</v>
      </c>
      <c r="V111" s="183" t="str">
        <f>Sampling_2022!X32</f>
        <v>K-18-1-3</v>
      </c>
      <c r="W111" s="183" t="str">
        <f>Sampling_2022!X33</f>
        <v>K-18-1-5</v>
      </c>
    </row>
    <row r="112" spans="1:23" s="84" customFormat="1">
      <c r="A112" s="524"/>
      <c r="B112" s="524"/>
      <c r="C112" s="524"/>
      <c r="D112" s="524"/>
      <c r="E112" s="524"/>
      <c r="F112" s="323" t="s">
        <v>52</v>
      </c>
      <c r="G112" s="85">
        <v>621.79999999999995</v>
      </c>
      <c r="H112" s="85">
        <v>641.29999999999995</v>
      </c>
      <c r="I112" s="85">
        <f t="shared" si="0"/>
        <v>19.5</v>
      </c>
      <c r="J112" s="524" t="s">
        <v>581</v>
      </c>
      <c r="K112" s="376" t="s">
        <v>942</v>
      </c>
      <c r="L112" s="524"/>
      <c r="M112" s="376">
        <v>3</v>
      </c>
      <c r="N112" s="376">
        <v>1.5</v>
      </c>
      <c r="O112" s="523"/>
      <c r="P112" s="523"/>
      <c r="Q112" s="86" t="s">
        <v>1407</v>
      </c>
      <c r="R112" s="376"/>
      <c r="S112" s="376"/>
      <c r="T112" s="376"/>
      <c r="U112" s="314" t="s">
        <v>541</v>
      </c>
      <c r="V112" s="314" t="s">
        <v>666</v>
      </c>
      <c r="W112" s="314" t="s">
        <v>671</v>
      </c>
    </row>
    <row r="113" spans="1:23" s="84" customFormat="1">
      <c r="A113" s="524"/>
      <c r="B113" s="524"/>
      <c r="C113" s="524"/>
      <c r="D113" s="524"/>
      <c r="E113" s="524"/>
      <c r="F113" s="323"/>
      <c r="G113" s="85">
        <v>741.6</v>
      </c>
      <c r="H113" s="85">
        <v>750.1</v>
      </c>
      <c r="I113" s="85">
        <f t="shared" si="0"/>
        <v>8.5</v>
      </c>
      <c r="J113" s="524"/>
      <c r="K113" s="376" t="s">
        <v>942</v>
      </c>
      <c r="L113" s="524"/>
      <c r="M113" s="376">
        <v>4</v>
      </c>
      <c r="N113" s="376">
        <v>55</v>
      </c>
      <c r="O113" s="523"/>
      <c r="P113" s="523"/>
      <c r="Q113" s="86" t="s">
        <v>1504</v>
      </c>
      <c r="R113" s="376"/>
      <c r="S113" s="376"/>
      <c r="T113" s="376"/>
      <c r="U113" s="314" t="s">
        <v>541</v>
      </c>
      <c r="V113" s="314" t="s">
        <v>790</v>
      </c>
      <c r="W113" s="314" t="s">
        <v>794</v>
      </c>
    </row>
    <row r="114" spans="1:23" s="84" customFormat="1">
      <c r="A114" s="524" t="s">
        <v>557</v>
      </c>
      <c r="B114" s="524" t="s">
        <v>155</v>
      </c>
      <c r="C114" s="524">
        <v>126</v>
      </c>
      <c r="D114" s="524" t="s">
        <v>1566</v>
      </c>
      <c r="E114" s="524" t="s">
        <v>1567</v>
      </c>
      <c r="F114" s="376" t="s">
        <v>49</v>
      </c>
      <c r="G114" s="85">
        <v>654.4</v>
      </c>
      <c r="H114" s="85">
        <v>658.4</v>
      </c>
      <c r="I114" s="85">
        <f t="shared" si="0"/>
        <v>4</v>
      </c>
      <c r="J114" s="376" t="s">
        <v>369</v>
      </c>
      <c r="K114" s="376" t="s">
        <v>942</v>
      </c>
      <c r="L114" s="524" t="s">
        <v>156</v>
      </c>
      <c r="M114" s="376">
        <v>6</v>
      </c>
      <c r="N114" s="376">
        <v>1</v>
      </c>
      <c r="O114" s="525" t="s">
        <v>1495</v>
      </c>
      <c r="P114" s="523" t="s">
        <v>153</v>
      </c>
      <c r="Q114" s="86" t="s">
        <v>1394</v>
      </c>
      <c r="R114" s="376"/>
      <c r="S114" s="376"/>
      <c r="T114" s="376"/>
      <c r="U114" s="306" t="s">
        <v>556</v>
      </c>
      <c r="V114" s="376" t="str">
        <f>Sampling_2022!X34</f>
        <v>C-27-1-1</v>
      </c>
      <c r="W114" s="376" t="str">
        <f>Sampling_2022!X35</f>
        <v>C-27-1-2</v>
      </c>
    </row>
    <row r="115" spans="1:23">
      <c r="A115" s="524"/>
      <c r="B115" s="524"/>
      <c r="C115" s="524"/>
      <c r="D115" s="524"/>
      <c r="E115" s="524"/>
      <c r="F115" s="372" t="s">
        <v>52</v>
      </c>
      <c r="G115" s="3">
        <v>658.4</v>
      </c>
      <c r="H115" s="3">
        <v>668.1</v>
      </c>
      <c r="I115" s="3">
        <f t="shared" si="0"/>
        <v>9.7000000000000455</v>
      </c>
      <c r="J115" s="524" t="s">
        <v>581</v>
      </c>
      <c r="K115" s="372" t="s">
        <v>942</v>
      </c>
      <c r="L115" s="524"/>
      <c r="M115" s="372">
        <v>4</v>
      </c>
      <c r="N115" s="372">
        <v>2</v>
      </c>
      <c r="O115" s="525"/>
      <c r="P115" s="523"/>
      <c r="Q115" s="5" t="s">
        <v>1394</v>
      </c>
      <c r="R115" s="372"/>
      <c r="S115" s="372"/>
      <c r="T115" s="372"/>
      <c r="U115" s="372"/>
      <c r="V115" s="372"/>
      <c r="W115" s="372"/>
    </row>
    <row r="116" spans="1:23">
      <c r="A116" s="524"/>
      <c r="B116" s="524"/>
      <c r="C116" s="524"/>
      <c r="D116" s="524"/>
      <c r="E116" s="524"/>
      <c r="F116" s="372" t="s">
        <v>58</v>
      </c>
      <c r="G116" s="3">
        <v>668.1</v>
      </c>
      <c r="H116" s="3">
        <v>670</v>
      </c>
      <c r="I116" s="3">
        <f t="shared" si="0"/>
        <v>1.8999999999999773</v>
      </c>
      <c r="J116" s="524"/>
      <c r="K116" s="372" t="s">
        <v>942</v>
      </c>
      <c r="L116" s="524"/>
      <c r="M116" s="372">
        <v>0.8</v>
      </c>
      <c r="N116" s="372">
        <v>0.03</v>
      </c>
      <c r="O116" s="525"/>
      <c r="P116" s="523"/>
      <c r="Q116" s="5" t="s">
        <v>1394</v>
      </c>
      <c r="R116" s="372"/>
      <c r="S116" s="372"/>
      <c r="T116" s="372"/>
      <c r="U116" s="372"/>
      <c r="V116" s="372"/>
      <c r="W116" s="372"/>
    </row>
    <row r="117" spans="1:23">
      <c r="A117" s="524" t="s">
        <v>799</v>
      </c>
      <c r="B117" s="524" t="s">
        <v>158</v>
      </c>
      <c r="C117" s="524">
        <v>152</v>
      </c>
      <c r="D117" s="524" t="s">
        <v>1568</v>
      </c>
      <c r="E117" s="524" t="s">
        <v>1569</v>
      </c>
      <c r="F117" s="372" t="s">
        <v>49</v>
      </c>
      <c r="G117" s="3">
        <v>727.3</v>
      </c>
      <c r="H117" s="3">
        <v>728.5</v>
      </c>
      <c r="I117" s="3">
        <f t="shared" si="0"/>
        <v>1.2000000000000455</v>
      </c>
      <c r="J117" s="372" t="s">
        <v>369</v>
      </c>
      <c r="K117" s="372" t="s">
        <v>942</v>
      </c>
      <c r="L117" s="524" t="s">
        <v>153</v>
      </c>
      <c r="M117" s="372"/>
      <c r="N117" s="372"/>
      <c r="O117" s="523" t="s">
        <v>1452</v>
      </c>
      <c r="P117" s="523" t="s">
        <v>1570</v>
      </c>
      <c r="Q117" s="5" t="s">
        <v>1403</v>
      </c>
      <c r="R117" s="372"/>
      <c r="S117" s="372"/>
      <c r="T117" s="372"/>
      <c r="U117" s="372"/>
      <c r="V117" s="372"/>
      <c r="W117" s="372"/>
    </row>
    <row r="118" spans="1:23">
      <c r="A118" s="524"/>
      <c r="B118" s="524"/>
      <c r="C118" s="524"/>
      <c r="D118" s="524"/>
      <c r="E118" s="524"/>
      <c r="F118" s="524" t="s">
        <v>52</v>
      </c>
      <c r="G118" s="3">
        <v>728.5</v>
      </c>
      <c r="H118" s="3">
        <v>734.9</v>
      </c>
      <c r="I118" s="3">
        <f t="shared" si="0"/>
        <v>6.3999999999999773</v>
      </c>
      <c r="J118" s="524" t="s">
        <v>581</v>
      </c>
      <c r="K118" s="372" t="s">
        <v>942</v>
      </c>
      <c r="L118" s="524"/>
      <c r="M118" s="372"/>
      <c r="N118" s="372"/>
      <c r="O118" s="523"/>
      <c r="P118" s="523"/>
      <c r="Q118" s="5" t="s">
        <v>1403</v>
      </c>
      <c r="R118" s="372"/>
      <c r="S118" s="372"/>
      <c r="T118" s="372"/>
      <c r="U118" s="372"/>
      <c r="V118" s="372"/>
      <c r="W118" s="372"/>
    </row>
    <row r="119" spans="1:23">
      <c r="A119" s="524"/>
      <c r="B119" s="524"/>
      <c r="C119" s="524"/>
      <c r="D119" s="524"/>
      <c r="E119" s="524"/>
      <c r="F119" s="524"/>
      <c r="G119" s="3">
        <v>735.2</v>
      </c>
      <c r="H119" s="3">
        <v>762</v>
      </c>
      <c r="I119" s="3">
        <f t="shared" si="0"/>
        <v>26.799999999999955</v>
      </c>
      <c r="J119" s="524"/>
      <c r="K119" s="372" t="s">
        <v>942</v>
      </c>
      <c r="L119" s="524" t="s">
        <v>156</v>
      </c>
      <c r="M119" s="372">
        <v>3</v>
      </c>
      <c r="N119" s="372">
        <v>0.2</v>
      </c>
      <c r="O119" s="523"/>
      <c r="P119" s="523"/>
      <c r="Q119" s="5" t="s">
        <v>1571</v>
      </c>
      <c r="R119" s="372"/>
      <c r="S119" s="372"/>
      <c r="T119" s="372"/>
      <c r="U119" s="372"/>
      <c r="V119" s="372"/>
      <c r="W119" s="372"/>
    </row>
    <row r="120" spans="1:23" s="84" customFormat="1">
      <c r="A120" s="524"/>
      <c r="B120" s="524"/>
      <c r="C120" s="524"/>
      <c r="D120" s="524"/>
      <c r="E120" s="524"/>
      <c r="F120" s="376" t="s">
        <v>58</v>
      </c>
      <c r="G120" s="85">
        <v>762</v>
      </c>
      <c r="H120" s="85">
        <v>767.8</v>
      </c>
      <c r="I120" s="85">
        <f t="shared" si="0"/>
        <v>5.7999999999999545</v>
      </c>
      <c r="J120" s="524"/>
      <c r="K120" s="376" t="s">
        <v>942</v>
      </c>
      <c r="L120" s="524"/>
      <c r="M120" s="376">
        <v>11</v>
      </c>
      <c r="N120" s="376">
        <v>93</v>
      </c>
      <c r="O120" s="523"/>
      <c r="P120" s="523"/>
      <c r="Q120" s="86" t="s">
        <v>1571</v>
      </c>
      <c r="R120" s="376"/>
      <c r="S120" s="376"/>
      <c r="T120" s="376"/>
      <c r="U120" s="306" t="s">
        <v>798</v>
      </c>
      <c r="V120" s="149" t="s">
        <v>802</v>
      </c>
      <c r="W120" s="151" t="s">
        <v>808</v>
      </c>
    </row>
    <row r="121" spans="1:23">
      <c r="A121" s="524" t="s">
        <v>683</v>
      </c>
      <c r="B121" s="524" t="s">
        <v>161</v>
      </c>
      <c r="C121" s="524">
        <v>141</v>
      </c>
      <c r="D121" s="524" t="s">
        <v>1572</v>
      </c>
      <c r="E121" s="524" t="s">
        <v>1573</v>
      </c>
      <c r="F121" s="524" t="s">
        <v>52</v>
      </c>
      <c r="G121" s="3">
        <v>754.1</v>
      </c>
      <c r="H121" s="3">
        <v>756.8</v>
      </c>
      <c r="I121" s="3">
        <f t="shared" si="0"/>
        <v>2.6999999999999318</v>
      </c>
      <c r="J121" s="524" t="s">
        <v>581</v>
      </c>
      <c r="K121" s="372" t="s">
        <v>942</v>
      </c>
      <c r="L121" s="372" t="s">
        <v>153</v>
      </c>
      <c r="M121" s="372"/>
      <c r="N121" s="372"/>
      <c r="O121" s="523" t="s">
        <v>1574</v>
      </c>
      <c r="P121" s="523" t="s">
        <v>1575</v>
      </c>
      <c r="Q121" s="5" t="s">
        <v>1403</v>
      </c>
      <c r="R121" s="372"/>
      <c r="S121" s="372"/>
      <c r="T121" s="372"/>
      <c r="U121" s="372"/>
      <c r="V121" s="372"/>
      <c r="W121" s="372"/>
    </row>
    <row r="122" spans="1:23" s="84" customFormat="1">
      <c r="A122" s="524"/>
      <c r="B122" s="524"/>
      <c r="C122" s="524"/>
      <c r="D122" s="524"/>
      <c r="E122" s="524"/>
      <c r="F122" s="524"/>
      <c r="G122" s="85">
        <v>765.7</v>
      </c>
      <c r="H122" s="85">
        <v>767.5</v>
      </c>
      <c r="I122" s="85">
        <f t="shared" si="0"/>
        <v>1.7999999999999545</v>
      </c>
      <c r="J122" s="524"/>
      <c r="K122" s="376" t="s">
        <v>942</v>
      </c>
      <c r="L122" s="376" t="s">
        <v>156</v>
      </c>
      <c r="M122" s="376">
        <v>14</v>
      </c>
      <c r="N122" s="376">
        <v>38</v>
      </c>
      <c r="O122" s="523"/>
      <c r="P122" s="523"/>
      <c r="Q122" s="86" t="s">
        <v>1418</v>
      </c>
      <c r="R122" s="376"/>
      <c r="S122" s="376"/>
      <c r="T122" s="376"/>
      <c r="U122" s="314" t="s">
        <v>682</v>
      </c>
      <c r="V122" s="314" t="s">
        <v>686</v>
      </c>
      <c r="W122" s="314" t="s">
        <v>692</v>
      </c>
    </row>
    <row r="123" spans="1:23" ht="30">
      <c r="A123" s="372" t="s">
        <v>1576</v>
      </c>
      <c r="B123" s="372" t="s">
        <v>163</v>
      </c>
      <c r="C123" s="372">
        <v>373</v>
      </c>
      <c r="D123" s="372" t="s">
        <v>1577</v>
      </c>
      <c r="E123" s="372" t="s">
        <v>1578</v>
      </c>
      <c r="F123" s="372" t="s">
        <v>58</v>
      </c>
      <c r="G123" s="3">
        <v>789.6</v>
      </c>
      <c r="H123" s="3">
        <v>800</v>
      </c>
      <c r="I123" s="3">
        <f t="shared" si="0"/>
        <v>10.399999999999977</v>
      </c>
      <c r="J123" s="372" t="s">
        <v>581</v>
      </c>
      <c r="K123" s="372" t="s">
        <v>942</v>
      </c>
      <c r="L123" s="372" t="s">
        <v>153</v>
      </c>
      <c r="M123" s="372"/>
      <c r="N123" s="372"/>
      <c r="O123" s="371" t="s">
        <v>1579</v>
      </c>
      <c r="P123" s="371" t="s">
        <v>1580</v>
      </c>
      <c r="Q123" s="5" t="s">
        <v>1403</v>
      </c>
      <c r="R123" s="372"/>
      <c r="S123" s="372"/>
      <c r="T123" s="372"/>
      <c r="U123" s="372"/>
      <c r="V123" s="372"/>
      <c r="W123" s="372"/>
    </row>
    <row r="124" spans="1:23">
      <c r="A124" s="524" t="s">
        <v>1581</v>
      </c>
      <c r="B124" s="524" t="s">
        <v>165</v>
      </c>
      <c r="C124" s="524">
        <v>137</v>
      </c>
      <c r="D124" s="524" t="s">
        <v>1582</v>
      </c>
      <c r="E124" s="524" t="s">
        <v>1583</v>
      </c>
      <c r="F124" s="524" t="s">
        <v>38</v>
      </c>
      <c r="G124" s="3">
        <v>781.8</v>
      </c>
      <c r="H124" s="3">
        <v>785.5</v>
      </c>
      <c r="I124" s="3">
        <f t="shared" si="0"/>
        <v>3.7000000000000455</v>
      </c>
      <c r="J124" s="524" t="s">
        <v>334</v>
      </c>
      <c r="K124" s="372" t="s">
        <v>942</v>
      </c>
      <c r="L124" s="524" t="s">
        <v>153</v>
      </c>
      <c r="M124" s="372"/>
      <c r="N124" s="372"/>
      <c r="O124" s="523" t="s">
        <v>1584</v>
      </c>
      <c r="P124" s="523" t="s">
        <v>153</v>
      </c>
      <c r="Q124" s="5" t="s">
        <v>1585</v>
      </c>
      <c r="R124" s="372"/>
      <c r="S124" s="372"/>
      <c r="T124" s="372"/>
      <c r="U124" s="372"/>
      <c r="V124" s="372"/>
      <c r="W124" s="372"/>
    </row>
    <row r="125" spans="1:23">
      <c r="A125" s="524"/>
      <c r="B125" s="524"/>
      <c r="C125" s="524"/>
      <c r="D125" s="524"/>
      <c r="E125" s="524"/>
      <c r="F125" s="524"/>
      <c r="G125" s="3">
        <v>814.7</v>
      </c>
      <c r="H125" s="3">
        <v>815.6</v>
      </c>
      <c r="I125" s="3">
        <f t="shared" si="0"/>
        <v>0.89999999999997726</v>
      </c>
      <c r="J125" s="524"/>
      <c r="K125" s="372" t="s">
        <v>942</v>
      </c>
      <c r="L125" s="524"/>
      <c r="M125" s="372"/>
      <c r="N125" s="372"/>
      <c r="O125" s="523"/>
      <c r="P125" s="523"/>
      <c r="Q125" s="5" t="s">
        <v>1586</v>
      </c>
      <c r="R125" s="372"/>
      <c r="S125" s="372"/>
      <c r="T125" s="372"/>
      <c r="U125" s="372"/>
      <c r="V125" s="372"/>
      <c r="W125" s="372"/>
    </row>
    <row r="126" spans="1:23">
      <c r="A126" s="524" t="s">
        <v>1587</v>
      </c>
      <c r="B126" s="524" t="s">
        <v>167</v>
      </c>
      <c r="C126" s="524">
        <v>161</v>
      </c>
      <c r="D126" s="524" t="s">
        <v>1588</v>
      </c>
      <c r="E126" s="524" t="s">
        <v>1589</v>
      </c>
      <c r="F126" s="524" t="s">
        <v>38</v>
      </c>
      <c r="G126" s="3">
        <v>824.8</v>
      </c>
      <c r="H126" s="3">
        <v>832.4</v>
      </c>
      <c r="I126" s="3">
        <f t="shared" si="0"/>
        <v>7.6000000000000227</v>
      </c>
      <c r="J126" s="524" t="s">
        <v>334</v>
      </c>
      <c r="K126" s="372" t="s">
        <v>942</v>
      </c>
      <c r="L126" s="524" t="s">
        <v>153</v>
      </c>
      <c r="M126" s="372"/>
      <c r="N126" s="372"/>
      <c r="O126" s="523" t="s">
        <v>1477</v>
      </c>
      <c r="P126" s="523" t="s">
        <v>1590</v>
      </c>
      <c r="Q126" s="5" t="s">
        <v>1403</v>
      </c>
      <c r="R126" s="372"/>
      <c r="S126" s="372"/>
      <c r="T126" s="372"/>
      <c r="U126" s="372"/>
      <c r="V126" s="372"/>
      <c r="W126" s="372"/>
    </row>
    <row r="127" spans="1:23">
      <c r="A127" s="524"/>
      <c r="B127" s="524"/>
      <c r="C127" s="524"/>
      <c r="D127" s="524"/>
      <c r="E127" s="524"/>
      <c r="F127" s="524"/>
      <c r="G127" s="3">
        <v>855</v>
      </c>
      <c r="H127" s="3">
        <v>855.6</v>
      </c>
      <c r="I127" s="3">
        <f t="shared" si="0"/>
        <v>0.60000000000002274</v>
      </c>
      <c r="J127" s="524"/>
      <c r="K127" s="372" t="s">
        <v>942</v>
      </c>
      <c r="L127" s="524"/>
      <c r="M127" s="372"/>
      <c r="N127" s="372"/>
      <c r="O127" s="523"/>
      <c r="P127" s="523"/>
      <c r="Q127" s="5" t="s">
        <v>166</v>
      </c>
      <c r="R127" s="372"/>
      <c r="S127" s="372"/>
      <c r="T127" s="372"/>
      <c r="U127" s="372"/>
      <c r="V127" s="372"/>
      <c r="W127" s="372"/>
    </row>
    <row r="128" spans="1:23" s="84" customFormat="1" ht="60">
      <c r="A128" s="376" t="s">
        <v>490</v>
      </c>
      <c r="B128" s="376" t="s">
        <v>170</v>
      </c>
      <c r="C128" s="376">
        <v>242</v>
      </c>
      <c r="D128" s="376" t="s">
        <v>1591</v>
      </c>
      <c r="E128" s="376" t="s">
        <v>1592</v>
      </c>
      <c r="F128" s="376" t="s">
        <v>38</v>
      </c>
      <c r="G128" s="85">
        <v>911.4</v>
      </c>
      <c r="H128" s="85">
        <v>924.1</v>
      </c>
      <c r="I128" s="85">
        <f t="shared" si="0"/>
        <v>12.700000000000045</v>
      </c>
      <c r="J128" s="376" t="s">
        <v>334</v>
      </c>
      <c r="K128" s="376" t="s">
        <v>942</v>
      </c>
      <c r="L128" s="376" t="s">
        <v>156</v>
      </c>
      <c r="M128" s="376">
        <v>3</v>
      </c>
      <c r="N128" s="376">
        <v>2</v>
      </c>
      <c r="O128" s="378" t="s">
        <v>1593</v>
      </c>
      <c r="P128" s="378" t="s">
        <v>1594</v>
      </c>
      <c r="Q128" s="86" t="s">
        <v>1403</v>
      </c>
      <c r="R128" s="376"/>
      <c r="S128" s="376"/>
      <c r="T128" s="376"/>
      <c r="U128" s="306" t="s">
        <v>489</v>
      </c>
      <c r="V128" s="376" t="str">
        <f>Sampling_2022!X23</f>
        <v>L-69-1-2</v>
      </c>
      <c r="W128" s="376" t="str">
        <f>Sampling_2022!X22</f>
        <v>C-19(1)-2-3</v>
      </c>
    </row>
    <row r="129" spans="1:19">
      <c r="A129" s="524" t="s">
        <v>1595</v>
      </c>
      <c r="B129" s="524" t="s">
        <v>173</v>
      </c>
      <c r="C129" s="524">
        <v>350</v>
      </c>
      <c r="D129" s="524" t="s">
        <v>1596</v>
      </c>
      <c r="E129" s="524" t="s">
        <v>1597</v>
      </c>
      <c r="F129" s="524" t="s">
        <v>52</v>
      </c>
      <c r="G129" s="3">
        <v>78.599999999999994</v>
      </c>
      <c r="H129" s="3">
        <v>82.3</v>
      </c>
      <c r="I129" s="3">
        <f t="shared" si="0"/>
        <v>3.7000000000000028</v>
      </c>
      <c r="J129" s="524" t="s">
        <v>581</v>
      </c>
      <c r="K129" s="372" t="s">
        <v>942</v>
      </c>
      <c r="L129" s="524" t="s">
        <v>153</v>
      </c>
      <c r="M129" s="372"/>
      <c r="N129" s="372"/>
      <c r="O129" s="525" t="s">
        <v>1482</v>
      </c>
      <c r="P129" s="526" t="s">
        <v>1598</v>
      </c>
      <c r="Q129" s="7" t="s">
        <v>1394</v>
      </c>
      <c r="R129" s="372"/>
      <c r="S129" s="372"/>
    </row>
    <row r="130" spans="1:19">
      <c r="A130" s="524"/>
      <c r="B130" s="524"/>
      <c r="C130" s="524"/>
      <c r="D130" s="524"/>
      <c r="E130" s="524"/>
      <c r="F130" s="524"/>
      <c r="G130" s="3">
        <v>95.7</v>
      </c>
      <c r="H130" s="3">
        <v>97.5</v>
      </c>
      <c r="I130" s="3">
        <f t="shared" si="0"/>
        <v>1.7999999999999972</v>
      </c>
      <c r="J130" s="524"/>
      <c r="K130" s="372" t="s">
        <v>942</v>
      </c>
      <c r="L130" s="524"/>
      <c r="M130" s="372"/>
      <c r="N130" s="372"/>
      <c r="O130" s="525"/>
      <c r="P130" s="526"/>
      <c r="Q130" s="7" t="s">
        <v>1460</v>
      </c>
      <c r="R130" s="372"/>
      <c r="S130" s="372"/>
    </row>
    <row r="131" spans="1:19">
      <c r="A131" s="524"/>
      <c r="B131" s="524"/>
      <c r="C131" s="524"/>
      <c r="D131" s="524"/>
      <c r="E131" s="524"/>
      <c r="F131" s="524"/>
      <c r="G131" s="3">
        <v>102.4</v>
      </c>
      <c r="H131" s="3">
        <v>105.5</v>
      </c>
      <c r="I131" s="3">
        <f t="shared" si="0"/>
        <v>3.0999999999999943</v>
      </c>
      <c r="J131" s="524"/>
      <c r="K131" s="372" t="s">
        <v>942</v>
      </c>
      <c r="L131" s="524"/>
      <c r="M131" s="372"/>
      <c r="N131" s="372"/>
      <c r="O131" s="525"/>
      <c r="P131" s="526"/>
      <c r="Q131" s="7" t="s">
        <v>1599</v>
      </c>
      <c r="R131" s="372"/>
      <c r="S131" s="372"/>
    </row>
    <row r="132" spans="1:19">
      <c r="A132" s="524"/>
      <c r="B132" s="524"/>
      <c r="C132" s="524"/>
      <c r="D132" s="524"/>
      <c r="E132" s="524"/>
      <c r="F132" s="372" t="s">
        <v>58</v>
      </c>
      <c r="G132" s="3">
        <v>122.8</v>
      </c>
      <c r="H132" s="3">
        <v>134.1</v>
      </c>
      <c r="I132" s="3">
        <f t="shared" si="0"/>
        <v>11.299999999999997</v>
      </c>
      <c r="J132" s="524"/>
      <c r="K132" s="372" t="s">
        <v>942</v>
      </c>
      <c r="L132" s="524"/>
      <c r="M132" s="372"/>
      <c r="N132" s="372"/>
      <c r="O132" s="525"/>
      <c r="P132" s="526"/>
      <c r="Q132" s="7" t="s">
        <v>1600</v>
      </c>
      <c r="R132" s="372"/>
      <c r="S132" s="372"/>
    </row>
    <row r="133" spans="1:19">
      <c r="A133" s="524" t="s">
        <v>1601</v>
      </c>
      <c r="B133" s="524" t="s">
        <v>176</v>
      </c>
      <c r="C133" s="524">
        <v>567</v>
      </c>
      <c r="D133" s="524" t="s">
        <v>1602</v>
      </c>
      <c r="E133" s="524" t="s">
        <v>1603</v>
      </c>
      <c r="F133" s="372" t="s">
        <v>38</v>
      </c>
      <c r="G133" s="3">
        <v>167</v>
      </c>
      <c r="H133" s="3">
        <v>172.8</v>
      </c>
      <c r="I133" s="3">
        <f t="shared" si="0"/>
        <v>5.8000000000000114</v>
      </c>
      <c r="J133" s="372" t="s">
        <v>334</v>
      </c>
      <c r="K133" s="372" t="s">
        <v>942</v>
      </c>
      <c r="L133" s="524" t="s">
        <v>153</v>
      </c>
      <c r="M133" s="372"/>
      <c r="N133" s="372"/>
      <c r="O133" s="523" t="s">
        <v>1604</v>
      </c>
      <c r="P133" s="523" t="s">
        <v>153</v>
      </c>
      <c r="Q133" s="5" t="s">
        <v>1403</v>
      </c>
      <c r="R133" s="372"/>
      <c r="S133" s="372"/>
    </row>
    <row r="134" spans="1:19">
      <c r="A134" s="524"/>
      <c r="B134" s="524"/>
      <c r="C134" s="524"/>
      <c r="D134" s="524"/>
      <c r="E134" s="524"/>
      <c r="F134" s="372" t="s">
        <v>52</v>
      </c>
      <c r="G134" s="3">
        <v>172.8</v>
      </c>
      <c r="H134" s="3">
        <v>182.3</v>
      </c>
      <c r="I134" s="3">
        <f t="shared" si="0"/>
        <v>9.5</v>
      </c>
      <c r="J134" s="372" t="s">
        <v>581</v>
      </c>
      <c r="K134" s="372" t="s">
        <v>942</v>
      </c>
      <c r="L134" s="524"/>
      <c r="M134" s="372"/>
      <c r="N134" s="372"/>
      <c r="O134" s="523"/>
      <c r="P134" s="523"/>
      <c r="Q134" s="5" t="s">
        <v>1403</v>
      </c>
      <c r="R134" s="372"/>
      <c r="S134" s="372"/>
    </row>
    <row r="135" spans="1:19">
      <c r="A135" s="524" t="s">
        <v>1605</v>
      </c>
      <c r="B135" s="524" t="s">
        <v>179</v>
      </c>
      <c r="C135" s="524">
        <v>303</v>
      </c>
      <c r="D135" s="524" t="s">
        <v>1606</v>
      </c>
      <c r="E135" s="524" t="s">
        <v>1607</v>
      </c>
      <c r="F135" s="372" t="s">
        <v>52</v>
      </c>
      <c r="G135" s="3">
        <v>267.89999999999998</v>
      </c>
      <c r="H135" s="3">
        <v>274.60000000000002</v>
      </c>
      <c r="I135" s="3">
        <f t="shared" si="0"/>
        <v>6.7000000000000455</v>
      </c>
      <c r="J135" s="524" t="s">
        <v>581</v>
      </c>
      <c r="K135" s="372" t="s">
        <v>942</v>
      </c>
      <c r="L135" s="524" t="s">
        <v>153</v>
      </c>
      <c r="M135" s="372"/>
      <c r="N135" s="372"/>
      <c r="O135" s="523" t="s">
        <v>1608</v>
      </c>
      <c r="P135" s="526" t="s">
        <v>1609</v>
      </c>
      <c r="Q135" s="7" t="s">
        <v>1403</v>
      </c>
      <c r="R135" s="372"/>
      <c r="S135" s="372"/>
    </row>
    <row r="136" spans="1:19">
      <c r="A136" s="524"/>
      <c r="B136" s="524"/>
      <c r="C136" s="524"/>
      <c r="D136" s="524"/>
      <c r="E136" s="524"/>
      <c r="F136" s="524" t="s">
        <v>58</v>
      </c>
      <c r="G136" s="3">
        <v>274.60000000000002</v>
      </c>
      <c r="H136" s="3">
        <v>277.10000000000002</v>
      </c>
      <c r="I136" s="3">
        <f t="shared" si="0"/>
        <v>2.5</v>
      </c>
      <c r="J136" s="524"/>
      <c r="K136" s="372" t="s">
        <v>942</v>
      </c>
      <c r="L136" s="524"/>
      <c r="M136" s="372"/>
      <c r="N136" s="372"/>
      <c r="O136" s="523"/>
      <c r="P136" s="526"/>
      <c r="Q136" s="7" t="s">
        <v>1403</v>
      </c>
      <c r="R136" s="372"/>
      <c r="S136" s="372"/>
    </row>
    <row r="137" spans="1:19">
      <c r="A137" s="524"/>
      <c r="B137" s="524"/>
      <c r="C137" s="524"/>
      <c r="D137" s="524"/>
      <c r="E137" s="524"/>
      <c r="F137" s="524"/>
      <c r="G137" s="3">
        <v>279.2</v>
      </c>
      <c r="H137" s="3">
        <v>284.89999999999998</v>
      </c>
      <c r="I137" s="3">
        <f t="shared" si="0"/>
        <v>5.6999999999999886</v>
      </c>
      <c r="J137" s="524"/>
      <c r="K137" s="372" t="s">
        <v>942</v>
      </c>
      <c r="L137" s="524"/>
      <c r="M137" s="372"/>
      <c r="N137" s="372"/>
      <c r="O137" s="523"/>
      <c r="P137" s="526"/>
      <c r="Q137" s="7" t="s">
        <v>1418</v>
      </c>
      <c r="R137" s="372"/>
      <c r="S137" s="372"/>
    </row>
    <row r="138" spans="1:19" ht="60">
      <c r="A138" s="372" t="s">
        <v>1610</v>
      </c>
      <c r="B138" s="372" t="s">
        <v>182</v>
      </c>
      <c r="C138" s="372">
        <v>120</v>
      </c>
      <c r="D138" s="372" t="s">
        <v>1611</v>
      </c>
      <c r="E138" s="372" t="s">
        <v>1612</v>
      </c>
      <c r="F138" s="372" t="s">
        <v>38</v>
      </c>
      <c r="G138" s="3">
        <v>367.68</v>
      </c>
      <c r="H138" s="3">
        <v>369.97</v>
      </c>
      <c r="I138" s="3">
        <f t="shared" si="0"/>
        <v>2.2900000000000205</v>
      </c>
      <c r="J138" s="372" t="s">
        <v>334</v>
      </c>
      <c r="K138" s="372" t="s">
        <v>942</v>
      </c>
      <c r="L138" s="372" t="s">
        <v>153</v>
      </c>
      <c r="M138" s="372"/>
      <c r="N138" s="372"/>
      <c r="O138" s="371" t="s">
        <v>1613</v>
      </c>
      <c r="P138" s="371" t="s">
        <v>1614</v>
      </c>
      <c r="Q138" s="12" t="s">
        <v>1403</v>
      </c>
      <c r="R138" s="11"/>
      <c r="S138" s="372"/>
    </row>
    <row r="139" spans="1:19" ht="30">
      <c r="A139" s="372" t="s">
        <v>1615</v>
      </c>
      <c r="B139" s="372" t="s">
        <v>185</v>
      </c>
      <c r="C139" s="372">
        <v>231</v>
      </c>
      <c r="D139" s="372" t="s">
        <v>1616</v>
      </c>
      <c r="E139" s="372" t="s">
        <v>1617</v>
      </c>
      <c r="F139" s="372" t="s">
        <v>38</v>
      </c>
      <c r="G139" s="3">
        <v>522.4</v>
      </c>
      <c r="H139" s="3">
        <v>527</v>
      </c>
      <c r="I139" s="3">
        <f t="shared" si="0"/>
        <v>4.6000000000000227</v>
      </c>
      <c r="J139" s="372" t="s">
        <v>334</v>
      </c>
      <c r="K139" s="372" t="s">
        <v>942</v>
      </c>
      <c r="L139" s="372" t="s">
        <v>153</v>
      </c>
      <c r="M139" s="372"/>
      <c r="N139" s="372"/>
      <c r="O139" s="371" t="s">
        <v>1618</v>
      </c>
      <c r="P139" s="371" t="s">
        <v>1619</v>
      </c>
      <c r="Q139" s="5" t="s">
        <v>1403</v>
      </c>
      <c r="R139" s="372"/>
      <c r="S139" s="372"/>
    </row>
    <row r="140" spans="1:19" s="68" customFormat="1">
      <c r="A140" s="380" t="s">
        <v>1620</v>
      </c>
      <c r="B140" s="380" t="s">
        <v>188</v>
      </c>
      <c r="C140" s="380">
        <v>223</v>
      </c>
      <c r="D140" s="380" t="s">
        <v>1621</v>
      </c>
      <c r="E140" s="380" t="s">
        <v>1622</v>
      </c>
      <c r="F140" s="380" t="s">
        <v>41</v>
      </c>
      <c r="G140" s="74">
        <v>608.1</v>
      </c>
      <c r="H140" s="74">
        <v>613</v>
      </c>
      <c r="I140" s="74">
        <f t="shared" si="0"/>
        <v>4.8999999999999773</v>
      </c>
      <c r="J140" s="380" t="s">
        <v>369</v>
      </c>
      <c r="K140" s="380" t="s">
        <v>942</v>
      </c>
      <c r="L140" s="380" t="s">
        <v>153</v>
      </c>
      <c r="M140" s="380"/>
      <c r="N140" s="380"/>
      <c r="O140" s="381" t="s">
        <v>1623</v>
      </c>
      <c r="P140" s="381" t="s">
        <v>153</v>
      </c>
      <c r="Q140" s="75" t="s">
        <v>1403</v>
      </c>
      <c r="R140" s="76"/>
      <c r="S140" s="380" t="s">
        <v>1624</v>
      </c>
    </row>
    <row r="141" spans="1:19">
      <c r="A141" s="372" t="s">
        <v>1625</v>
      </c>
      <c r="B141" s="372" t="s">
        <v>191</v>
      </c>
      <c r="C141" s="372">
        <v>225</v>
      </c>
      <c r="D141" s="372" t="s">
        <v>1626</v>
      </c>
      <c r="E141" s="372" t="s">
        <v>1627</v>
      </c>
      <c r="F141" s="372" t="s">
        <v>38</v>
      </c>
      <c r="G141" s="3">
        <v>525.79999999999995</v>
      </c>
      <c r="H141" s="3">
        <v>544.1</v>
      </c>
      <c r="I141" s="3">
        <f t="shared" si="0"/>
        <v>18.300000000000068</v>
      </c>
      <c r="J141" s="372" t="s">
        <v>334</v>
      </c>
      <c r="K141" s="372" t="s">
        <v>942</v>
      </c>
      <c r="L141" s="372" t="s">
        <v>153</v>
      </c>
      <c r="M141" s="372"/>
      <c r="N141" s="372"/>
      <c r="O141" s="371" t="s">
        <v>1628</v>
      </c>
      <c r="P141" s="371" t="s">
        <v>153</v>
      </c>
      <c r="Q141" s="5" t="s">
        <v>1407</v>
      </c>
      <c r="R141" s="372"/>
      <c r="S141" s="372"/>
    </row>
    <row r="142" spans="1:19" s="68" customFormat="1">
      <c r="A142" s="380" t="s">
        <v>1629</v>
      </c>
      <c r="B142" s="380" t="s">
        <v>194</v>
      </c>
      <c r="C142" s="380">
        <v>234</v>
      </c>
      <c r="D142" s="380" t="s">
        <v>1630</v>
      </c>
      <c r="E142" s="380" t="s">
        <v>1631</v>
      </c>
      <c r="F142" s="380" t="s">
        <v>41</v>
      </c>
      <c r="G142" s="74">
        <v>657.5</v>
      </c>
      <c r="H142" s="74">
        <v>665.4</v>
      </c>
      <c r="I142" s="74">
        <f t="shared" si="0"/>
        <v>7.8999999999999773</v>
      </c>
      <c r="J142" s="380" t="s">
        <v>369</v>
      </c>
      <c r="K142" s="380" t="s">
        <v>942</v>
      </c>
      <c r="L142" s="380" t="s">
        <v>153</v>
      </c>
      <c r="M142" s="380"/>
      <c r="N142" s="380"/>
      <c r="O142" s="381" t="s">
        <v>1473</v>
      </c>
      <c r="P142" s="381" t="s">
        <v>153</v>
      </c>
      <c r="Q142" s="75" t="s">
        <v>1403</v>
      </c>
      <c r="R142" s="380"/>
      <c r="S142" s="380"/>
    </row>
    <row r="143" spans="1:19">
      <c r="A143" s="524" t="s">
        <v>811</v>
      </c>
      <c r="B143" s="524" t="s">
        <v>197</v>
      </c>
      <c r="C143" s="524">
        <v>124</v>
      </c>
      <c r="D143" s="524" t="s">
        <v>1632</v>
      </c>
      <c r="E143" s="524" t="s">
        <v>1633</v>
      </c>
      <c r="F143" s="372" t="s">
        <v>49</v>
      </c>
      <c r="G143" s="3">
        <v>752.9</v>
      </c>
      <c r="H143" s="3">
        <v>754.7</v>
      </c>
      <c r="I143" s="3">
        <f t="shared" si="0"/>
        <v>1.8000000000000682</v>
      </c>
      <c r="J143" s="372" t="s">
        <v>369</v>
      </c>
      <c r="K143" s="372" t="s">
        <v>942</v>
      </c>
      <c r="L143" s="372" t="s">
        <v>156</v>
      </c>
      <c r="M143" s="372" t="s">
        <v>942</v>
      </c>
      <c r="N143" s="372" t="s">
        <v>942</v>
      </c>
      <c r="O143" s="523" t="s">
        <v>1634</v>
      </c>
      <c r="P143" s="523" t="s">
        <v>1635</v>
      </c>
      <c r="Q143" s="5" t="s">
        <v>1636</v>
      </c>
      <c r="R143" s="372"/>
      <c r="S143" s="372"/>
    </row>
    <row r="144" spans="1:19">
      <c r="A144" s="524"/>
      <c r="B144" s="524"/>
      <c r="C144" s="524"/>
      <c r="D144" s="524"/>
      <c r="E144" s="524"/>
      <c r="F144" s="372" t="s">
        <v>52</v>
      </c>
      <c r="G144" s="3">
        <v>754.7</v>
      </c>
      <c r="H144" s="3">
        <v>761.4</v>
      </c>
      <c r="I144" s="3">
        <f t="shared" si="0"/>
        <v>6.6999999999999318</v>
      </c>
      <c r="J144" s="524" t="s">
        <v>581</v>
      </c>
      <c r="K144" s="372" t="s">
        <v>942</v>
      </c>
      <c r="L144" s="372" t="s">
        <v>156</v>
      </c>
      <c r="M144" s="372" t="s">
        <v>942</v>
      </c>
      <c r="N144" s="372" t="s">
        <v>942</v>
      </c>
      <c r="O144" s="523"/>
      <c r="P144" s="523"/>
      <c r="Q144" s="5" t="s">
        <v>1636</v>
      </c>
      <c r="R144" s="372"/>
      <c r="S144" s="372"/>
    </row>
    <row r="145" spans="1:23" s="84" customFormat="1">
      <c r="A145" s="524"/>
      <c r="B145" s="524"/>
      <c r="C145" s="524"/>
      <c r="D145" s="524"/>
      <c r="E145" s="524"/>
      <c r="F145" s="376" t="s">
        <v>58</v>
      </c>
      <c r="G145" s="85">
        <v>761.4</v>
      </c>
      <c r="H145" s="85">
        <v>776.6</v>
      </c>
      <c r="I145" s="85">
        <f t="shared" ref="I145" si="2">H145-G145</f>
        <v>15.200000000000045</v>
      </c>
      <c r="J145" s="524"/>
      <c r="K145" s="376" t="s">
        <v>942</v>
      </c>
      <c r="L145" s="376" t="s">
        <v>156</v>
      </c>
      <c r="M145" s="376">
        <v>5</v>
      </c>
      <c r="N145" s="376">
        <v>536</v>
      </c>
      <c r="O145" s="523"/>
      <c r="P145" s="523"/>
      <c r="Q145" s="86" t="s">
        <v>1636</v>
      </c>
      <c r="R145" s="376"/>
      <c r="S145" s="376"/>
      <c r="T145" s="376"/>
      <c r="U145" s="306" t="s">
        <v>810</v>
      </c>
      <c r="V145" s="149" t="s">
        <v>815</v>
      </c>
      <c r="W145" s="150" t="s">
        <v>822</v>
      </c>
    </row>
    <row r="146" spans="1:23">
      <c r="A146" s="524" t="s">
        <v>1637</v>
      </c>
      <c r="B146" s="524" t="s">
        <v>200</v>
      </c>
      <c r="C146" s="524">
        <v>134</v>
      </c>
      <c r="D146" s="524" t="s">
        <v>1638</v>
      </c>
      <c r="E146" s="524" t="s">
        <v>1639</v>
      </c>
      <c r="F146" s="372" t="s">
        <v>38</v>
      </c>
      <c r="G146" s="3">
        <v>765.5</v>
      </c>
      <c r="H146" s="3">
        <v>774.2</v>
      </c>
      <c r="I146" s="3">
        <f t="shared" ref="I146:I249" si="3">H146-G146</f>
        <v>8.7000000000000455</v>
      </c>
      <c r="J146" s="372" t="s">
        <v>334</v>
      </c>
      <c r="K146" s="372" t="s">
        <v>942</v>
      </c>
      <c r="L146" s="372" t="s">
        <v>153</v>
      </c>
      <c r="M146" s="372"/>
      <c r="N146" s="372"/>
      <c r="O146" s="523" t="s">
        <v>1640</v>
      </c>
      <c r="P146" s="523" t="s">
        <v>153</v>
      </c>
      <c r="Q146" s="5" t="s">
        <v>1394</v>
      </c>
      <c r="R146" s="372"/>
      <c r="S146" s="372"/>
      <c r="T146" s="372"/>
      <c r="U146" s="372"/>
      <c r="V146" s="372"/>
      <c r="W146" s="372"/>
    </row>
    <row r="147" spans="1:23">
      <c r="A147" s="524"/>
      <c r="B147" s="524"/>
      <c r="C147" s="524"/>
      <c r="D147" s="524"/>
      <c r="E147" s="524"/>
      <c r="F147" s="524" t="s">
        <v>52</v>
      </c>
      <c r="G147" s="3">
        <v>774.2</v>
      </c>
      <c r="H147" s="3">
        <v>775.9</v>
      </c>
      <c r="I147" s="3">
        <f t="shared" si="3"/>
        <v>1.6999999999999318</v>
      </c>
      <c r="J147" s="524" t="s">
        <v>581</v>
      </c>
      <c r="K147" s="372" t="s">
        <v>942</v>
      </c>
      <c r="L147" s="372" t="s">
        <v>153</v>
      </c>
      <c r="M147" s="372"/>
      <c r="N147" s="372"/>
      <c r="O147" s="523"/>
      <c r="P147" s="523"/>
      <c r="Q147" s="5" t="s">
        <v>1394</v>
      </c>
      <c r="R147" s="372"/>
      <c r="S147" s="372"/>
      <c r="T147" s="372"/>
      <c r="U147" s="372"/>
      <c r="V147" s="372"/>
      <c r="W147" s="372"/>
    </row>
    <row r="148" spans="1:23">
      <c r="A148" s="524"/>
      <c r="B148" s="524"/>
      <c r="C148" s="524"/>
      <c r="D148" s="524"/>
      <c r="E148" s="524"/>
      <c r="F148" s="524"/>
      <c r="G148" s="3">
        <v>776.5</v>
      </c>
      <c r="H148" s="3">
        <v>783</v>
      </c>
      <c r="I148" s="3">
        <f t="shared" si="3"/>
        <v>6.5</v>
      </c>
      <c r="J148" s="524"/>
      <c r="K148" s="372" t="s">
        <v>942</v>
      </c>
      <c r="L148" s="372" t="s">
        <v>153</v>
      </c>
      <c r="M148" s="372"/>
      <c r="N148" s="372"/>
      <c r="O148" s="523"/>
      <c r="P148" s="523"/>
      <c r="Q148" s="5" t="s">
        <v>1641</v>
      </c>
      <c r="R148" s="372"/>
      <c r="S148" s="372"/>
      <c r="T148" s="372"/>
      <c r="U148" s="372"/>
      <c r="V148" s="372"/>
      <c r="W148" s="372"/>
    </row>
    <row r="149" spans="1:23">
      <c r="A149" s="524"/>
      <c r="B149" s="524"/>
      <c r="C149" s="524"/>
      <c r="D149" s="524"/>
      <c r="E149" s="524"/>
      <c r="F149" s="524" t="s">
        <v>58</v>
      </c>
      <c r="G149" s="3">
        <v>783</v>
      </c>
      <c r="H149" s="3">
        <v>789.3</v>
      </c>
      <c r="I149" s="3">
        <f t="shared" si="3"/>
        <v>6.2999999999999545</v>
      </c>
      <c r="J149" s="524"/>
      <c r="K149" s="372" t="s">
        <v>942</v>
      </c>
      <c r="L149" s="372" t="s">
        <v>153</v>
      </c>
      <c r="M149" s="372"/>
      <c r="N149" s="372"/>
      <c r="O149" s="523"/>
      <c r="P149" s="523"/>
      <c r="Q149" s="5" t="s">
        <v>1641</v>
      </c>
      <c r="R149" s="372"/>
      <c r="S149" s="372"/>
      <c r="T149" s="372"/>
      <c r="U149" s="372"/>
      <c r="V149" s="372"/>
      <c r="W149" s="372"/>
    </row>
    <row r="150" spans="1:23">
      <c r="A150" s="524"/>
      <c r="B150" s="524"/>
      <c r="C150" s="524"/>
      <c r="D150" s="524"/>
      <c r="E150" s="524"/>
      <c r="F150" s="524"/>
      <c r="G150" s="3">
        <v>789.9</v>
      </c>
      <c r="H150" s="3">
        <v>798.8</v>
      </c>
      <c r="I150" s="3">
        <f t="shared" si="3"/>
        <v>8.8999999999999773</v>
      </c>
      <c r="J150" s="524"/>
      <c r="K150" s="372" t="s">
        <v>942</v>
      </c>
      <c r="L150" s="372" t="s">
        <v>153</v>
      </c>
      <c r="M150" s="372"/>
      <c r="N150" s="372"/>
      <c r="O150" s="523"/>
      <c r="P150" s="523"/>
      <c r="Q150" s="5" t="s">
        <v>1510</v>
      </c>
      <c r="R150" s="372"/>
      <c r="S150" s="372"/>
      <c r="T150" s="372"/>
      <c r="U150" s="372"/>
      <c r="V150" s="372"/>
      <c r="W150" s="372"/>
    </row>
    <row r="151" spans="1:23" s="84" customFormat="1">
      <c r="A151" s="524" t="s">
        <v>506</v>
      </c>
      <c r="B151" s="524" t="s">
        <v>203</v>
      </c>
      <c r="C151" s="524">
        <v>121</v>
      </c>
      <c r="D151" s="524" t="s">
        <v>1642</v>
      </c>
      <c r="E151" s="524" t="s">
        <v>1643</v>
      </c>
      <c r="F151" s="376" t="s">
        <v>38</v>
      </c>
      <c r="G151" s="85">
        <v>726</v>
      </c>
      <c r="H151" s="85">
        <v>778.8</v>
      </c>
      <c r="I151" s="85">
        <f t="shared" si="3"/>
        <v>52.799999999999955</v>
      </c>
      <c r="J151" s="376" t="s">
        <v>334</v>
      </c>
      <c r="K151" s="376" t="s">
        <v>942</v>
      </c>
      <c r="L151" s="376" t="s">
        <v>156</v>
      </c>
      <c r="M151" s="376">
        <v>3</v>
      </c>
      <c r="N151" s="376">
        <v>0.4</v>
      </c>
      <c r="O151" s="523" t="s">
        <v>1644</v>
      </c>
      <c r="P151" s="523" t="s">
        <v>1645</v>
      </c>
      <c r="Q151" s="86" t="s">
        <v>1585</v>
      </c>
      <c r="R151" s="376"/>
      <c r="S151" s="376"/>
      <c r="T151" s="376"/>
      <c r="U151" s="306" t="s">
        <v>505</v>
      </c>
      <c r="V151" s="376" t="str">
        <f>Sampling_2022!X25</f>
        <v>O-16-1-1</v>
      </c>
      <c r="W151" s="376" t="str">
        <f>Sampling_2022!X26</f>
        <v>O-16-1-11</v>
      </c>
    </row>
    <row r="152" spans="1:23" s="84" customFormat="1">
      <c r="A152" s="524"/>
      <c r="B152" s="524"/>
      <c r="C152" s="524"/>
      <c r="D152" s="524"/>
      <c r="E152" s="524"/>
      <c r="F152" s="376" t="s">
        <v>49</v>
      </c>
      <c r="G152" s="85">
        <v>778.8</v>
      </c>
      <c r="H152" s="85">
        <v>784.6</v>
      </c>
      <c r="I152" s="85">
        <f t="shared" si="3"/>
        <v>5.8000000000000682</v>
      </c>
      <c r="J152" s="376" t="s">
        <v>369</v>
      </c>
      <c r="K152" s="376" t="s">
        <v>942</v>
      </c>
      <c r="L152" s="376" t="s">
        <v>156</v>
      </c>
      <c r="M152" s="376">
        <v>14</v>
      </c>
      <c r="N152" s="376">
        <v>1183</v>
      </c>
      <c r="O152" s="523"/>
      <c r="P152" s="523"/>
      <c r="Q152" s="86" t="s">
        <v>1585</v>
      </c>
      <c r="R152" s="376"/>
      <c r="S152" s="376"/>
      <c r="T152" s="376"/>
      <c r="U152" s="306" t="s">
        <v>505</v>
      </c>
      <c r="V152" s="376" t="str">
        <f>Sampling_2022!X36</f>
        <v>O-16-4-1</v>
      </c>
      <c r="W152" s="376"/>
    </row>
    <row r="153" spans="1:23" s="69" customFormat="1">
      <c r="A153" s="524"/>
      <c r="B153" s="524"/>
      <c r="C153" s="524"/>
      <c r="D153" s="524"/>
      <c r="E153" s="524"/>
      <c r="F153" s="375" t="s">
        <v>52</v>
      </c>
      <c r="G153" s="70">
        <v>784.6</v>
      </c>
      <c r="H153" s="70">
        <v>789.7</v>
      </c>
      <c r="I153" s="70">
        <f t="shared" si="3"/>
        <v>5.1000000000000227</v>
      </c>
      <c r="J153" s="524" t="s">
        <v>581</v>
      </c>
      <c r="K153" s="375" t="s">
        <v>942</v>
      </c>
      <c r="L153" s="375" t="s">
        <v>156</v>
      </c>
      <c r="M153" s="375">
        <v>9</v>
      </c>
      <c r="N153" s="375">
        <v>660</v>
      </c>
      <c r="O153" s="523"/>
      <c r="P153" s="523"/>
      <c r="Q153" s="72" t="s">
        <v>1585</v>
      </c>
      <c r="R153" s="375"/>
      <c r="S153" s="375" t="str">
        <f>Sampling_2022!AB110</f>
        <v>No cores of that depth</v>
      </c>
      <c r="T153" s="375"/>
      <c r="U153" s="375"/>
      <c r="V153" s="375"/>
      <c r="W153" s="375"/>
    </row>
    <row r="154" spans="1:23">
      <c r="A154" s="524"/>
      <c r="B154" s="524"/>
      <c r="C154" s="524"/>
      <c r="D154" s="524"/>
      <c r="E154" s="524"/>
      <c r="F154" s="372" t="s">
        <v>58</v>
      </c>
      <c r="G154" s="3">
        <v>789.7</v>
      </c>
      <c r="H154" s="3">
        <v>790</v>
      </c>
      <c r="I154" s="3">
        <f t="shared" si="3"/>
        <v>0.29999999999995453</v>
      </c>
      <c r="J154" s="524"/>
      <c r="K154" s="372" t="s">
        <v>942</v>
      </c>
      <c r="L154" s="372" t="s">
        <v>156</v>
      </c>
      <c r="M154" s="372">
        <v>8</v>
      </c>
      <c r="N154" s="372">
        <v>1000</v>
      </c>
      <c r="O154" s="523"/>
      <c r="P154" s="523"/>
      <c r="Q154" s="5" t="s">
        <v>1585</v>
      </c>
      <c r="R154" s="372"/>
      <c r="S154" s="372"/>
      <c r="T154" s="372"/>
      <c r="U154" s="372"/>
      <c r="V154" s="372"/>
      <c r="W154" s="372"/>
    </row>
    <row r="155" spans="1:23">
      <c r="A155" s="524" t="s">
        <v>1646</v>
      </c>
      <c r="B155" s="524" t="s">
        <v>206</v>
      </c>
      <c r="C155" s="524">
        <v>122</v>
      </c>
      <c r="D155" s="524" t="s">
        <v>1647</v>
      </c>
      <c r="E155" s="524" t="s">
        <v>1648</v>
      </c>
      <c r="F155" s="372" t="s">
        <v>38</v>
      </c>
      <c r="G155" s="3">
        <v>760.5</v>
      </c>
      <c r="H155" s="3">
        <v>806.8</v>
      </c>
      <c r="I155" s="3">
        <f t="shared" si="3"/>
        <v>46.299999999999955</v>
      </c>
      <c r="J155" s="372" t="s">
        <v>334</v>
      </c>
      <c r="K155" s="372" t="s">
        <v>942</v>
      </c>
      <c r="L155" s="372" t="s">
        <v>153</v>
      </c>
      <c r="M155" s="372"/>
      <c r="N155" s="372"/>
      <c r="O155" s="525" t="s">
        <v>1495</v>
      </c>
      <c r="P155" s="523" t="s">
        <v>1649</v>
      </c>
      <c r="Q155" s="5" t="s">
        <v>1650</v>
      </c>
      <c r="R155" s="372"/>
      <c r="S155" s="372"/>
      <c r="T155" s="372"/>
      <c r="U155" s="372"/>
      <c r="V155" s="372"/>
      <c r="W155" s="372"/>
    </row>
    <row r="156" spans="1:23">
      <c r="A156" s="524"/>
      <c r="B156" s="524"/>
      <c r="C156" s="524"/>
      <c r="D156" s="524"/>
      <c r="E156" s="524"/>
      <c r="F156" s="372" t="s">
        <v>49</v>
      </c>
      <c r="G156" s="3">
        <v>806.8</v>
      </c>
      <c r="H156" s="3">
        <v>810.5</v>
      </c>
      <c r="I156" s="3">
        <f t="shared" si="3"/>
        <v>3.7000000000000455</v>
      </c>
      <c r="J156" s="372" t="s">
        <v>369</v>
      </c>
      <c r="K156" s="372" t="s">
        <v>942</v>
      </c>
      <c r="L156" s="372" t="s">
        <v>153</v>
      </c>
      <c r="M156" s="372"/>
      <c r="N156" s="372"/>
      <c r="O156" s="525"/>
      <c r="P156" s="523"/>
      <c r="Q156" s="5" t="s">
        <v>1650</v>
      </c>
      <c r="R156" s="372"/>
      <c r="S156" s="372"/>
      <c r="T156" s="372"/>
      <c r="U156" s="372"/>
      <c r="V156" s="372"/>
      <c r="W156" s="372"/>
    </row>
    <row r="157" spans="1:23">
      <c r="A157" s="524"/>
      <c r="B157" s="524"/>
      <c r="C157" s="524"/>
      <c r="D157" s="524"/>
      <c r="E157" s="524"/>
      <c r="F157" s="372" t="s">
        <v>52</v>
      </c>
      <c r="G157" s="3">
        <v>810.5</v>
      </c>
      <c r="H157" s="3">
        <v>823</v>
      </c>
      <c r="I157" s="3">
        <f t="shared" si="3"/>
        <v>12.5</v>
      </c>
      <c r="J157" s="524" t="s">
        <v>581</v>
      </c>
      <c r="K157" s="372" t="s">
        <v>942</v>
      </c>
      <c r="L157" s="372" t="s">
        <v>153</v>
      </c>
      <c r="M157" s="372"/>
      <c r="N157" s="372"/>
      <c r="O157" s="525"/>
      <c r="P157" s="523"/>
      <c r="Q157" s="5" t="s">
        <v>1650</v>
      </c>
      <c r="R157" s="372"/>
      <c r="S157" s="372"/>
      <c r="T157" s="372"/>
      <c r="U157" s="372"/>
      <c r="V157" s="372"/>
      <c r="W157" s="372"/>
    </row>
    <row r="158" spans="1:23">
      <c r="A158" s="524"/>
      <c r="B158" s="524"/>
      <c r="C158" s="524"/>
      <c r="D158" s="524"/>
      <c r="E158" s="524"/>
      <c r="F158" s="524" t="s">
        <v>58</v>
      </c>
      <c r="G158" s="3">
        <v>823</v>
      </c>
      <c r="H158" s="3">
        <v>825.1</v>
      </c>
      <c r="I158" s="3">
        <f t="shared" si="3"/>
        <v>2.1000000000000227</v>
      </c>
      <c r="J158" s="524"/>
      <c r="K158" s="372" t="s">
        <v>942</v>
      </c>
      <c r="L158" s="372" t="s">
        <v>153</v>
      </c>
      <c r="M158" s="372"/>
      <c r="N158" s="372"/>
      <c r="O158" s="525"/>
      <c r="P158" s="523"/>
      <c r="Q158" s="5" t="s">
        <v>1650</v>
      </c>
      <c r="R158" s="372"/>
      <c r="S158" s="372"/>
      <c r="T158" s="372"/>
      <c r="U158" s="372"/>
      <c r="V158" s="372"/>
      <c r="W158" s="372"/>
    </row>
    <row r="159" spans="1:23">
      <c r="A159" s="524"/>
      <c r="B159" s="524"/>
      <c r="C159" s="524"/>
      <c r="D159" s="524"/>
      <c r="E159" s="524"/>
      <c r="F159" s="524"/>
      <c r="G159" s="3">
        <v>825.4</v>
      </c>
      <c r="H159" s="3">
        <v>862.6</v>
      </c>
      <c r="I159" s="3">
        <f t="shared" si="3"/>
        <v>37.200000000000045</v>
      </c>
      <c r="J159" s="524"/>
      <c r="K159" s="372" t="s">
        <v>942</v>
      </c>
      <c r="L159" s="372" t="s">
        <v>153</v>
      </c>
      <c r="M159" s="372"/>
      <c r="N159" s="372"/>
      <c r="O159" s="525"/>
      <c r="P159" s="523"/>
      <c r="Q159" s="5" t="s">
        <v>1651</v>
      </c>
      <c r="R159" s="372"/>
      <c r="S159" s="372"/>
      <c r="T159" s="372"/>
      <c r="U159" s="372"/>
      <c r="V159" s="372"/>
      <c r="W159" s="372"/>
    </row>
    <row r="160" spans="1:23">
      <c r="A160" s="524"/>
      <c r="B160" s="524"/>
      <c r="C160" s="524"/>
      <c r="D160" s="524"/>
      <c r="E160" s="524"/>
      <c r="F160" s="524" t="s">
        <v>67</v>
      </c>
      <c r="G160" s="3">
        <v>862.6</v>
      </c>
      <c r="H160" s="3">
        <v>864.4</v>
      </c>
      <c r="I160" s="3">
        <f t="shared" si="3"/>
        <v>1.7999999999999545</v>
      </c>
      <c r="J160" s="524" t="s">
        <v>884</v>
      </c>
      <c r="K160" s="372" t="s">
        <v>942</v>
      </c>
      <c r="L160" s="372" t="s">
        <v>153</v>
      </c>
      <c r="M160" s="372"/>
      <c r="N160" s="372"/>
      <c r="O160" s="525"/>
      <c r="P160" s="523"/>
      <c r="Q160" s="5" t="s">
        <v>1651</v>
      </c>
      <c r="R160" s="372"/>
      <c r="S160" s="372"/>
      <c r="T160" s="372"/>
      <c r="U160" s="372"/>
      <c r="V160" s="372"/>
      <c r="W160" s="372"/>
    </row>
    <row r="161" spans="1:17">
      <c r="A161" s="524"/>
      <c r="B161" s="524"/>
      <c r="C161" s="524"/>
      <c r="D161" s="524"/>
      <c r="E161" s="524"/>
      <c r="F161" s="524"/>
      <c r="G161" s="3">
        <v>864.7</v>
      </c>
      <c r="H161" s="3">
        <v>883.3</v>
      </c>
      <c r="I161" s="3">
        <f t="shared" si="3"/>
        <v>18.599999999999909</v>
      </c>
      <c r="J161" s="524"/>
      <c r="K161" s="372" t="s">
        <v>942</v>
      </c>
      <c r="L161" s="372" t="s">
        <v>153</v>
      </c>
      <c r="M161" s="372"/>
      <c r="N161" s="372"/>
      <c r="O161" s="525"/>
      <c r="P161" s="523"/>
      <c r="Q161" s="5" t="s">
        <v>1652</v>
      </c>
    </row>
    <row r="162" spans="1:17" s="68" customFormat="1">
      <c r="A162" s="524"/>
      <c r="B162" s="524"/>
      <c r="C162" s="524"/>
      <c r="D162" s="524"/>
      <c r="E162" s="524"/>
      <c r="F162" s="380" t="s">
        <v>74</v>
      </c>
      <c r="G162" s="74">
        <v>883.3</v>
      </c>
      <c r="H162" s="74">
        <v>887</v>
      </c>
      <c r="I162" s="74">
        <f t="shared" si="3"/>
        <v>3.7000000000000455</v>
      </c>
      <c r="J162" s="380" t="s">
        <v>940</v>
      </c>
      <c r="K162" s="380" t="s">
        <v>942</v>
      </c>
      <c r="L162" s="380" t="s">
        <v>153</v>
      </c>
      <c r="M162" s="380"/>
      <c r="N162" s="380"/>
      <c r="O162" s="525"/>
      <c r="P162" s="523"/>
      <c r="Q162" s="75" t="s">
        <v>1652</v>
      </c>
    </row>
    <row r="163" spans="1:17">
      <c r="A163" s="524" t="s">
        <v>1653</v>
      </c>
      <c r="B163" s="524" t="s">
        <v>209</v>
      </c>
      <c r="C163" s="524">
        <v>206</v>
      </c>
      <c r="D163" s="524" t="s">
        <v>1642</v>
      </c>
      <c r="E163" s="524" t="s">
        <v>1654</v>
      </c>
      <c r="F163" s="524" t="s">
        <v>38</v>
      </c>
      <c r="G163" s="3">
        <v>876.9</v>
      </c>
      <c r="H163" s="3">
        <v>887.6</v>
      </c>
      <c r="I163" s="3">
        <f t="shared" si="3"/>
        <v>10.700000000000045</v>
      </c>
      <c r="J163" s="524" t="s">
        <v>334</v>
      </c>
      <c r="K163" s="372" t="s">
        <v>942</v>
      </c>
      <c r="L163" s="372" t="s">
        <v>153</v>
      </c>
      <c r="M163" s="372"/>
      <c r="N163" s="372"/>
      <c r="O163" s="525" t="s">
        <v>1482</v>
      </c>
      <c r="P163" s="523" t="s">
        <v>153</v>
      </c>
      <c r="Q163" s="5" t="s">
        <v>1403</v>
      </c>
    </row>
    <row r="164" spans="1:17">
      <c r="A164" s="524"/>
      <c r="B164" s="524"/>
      <c r="C164" s="524"/>
      <c r="D164" s="524"/>
      <c r="E164" s="524"/>
      <c r="F164" s="524"/>
      <c r="G164" s="3">
        <v>905</v>
      </c>
      <c r="H164" s="3">
        <v>916.2</v>
      </c>
      <c r="I164" s="3">
        <f t="shared" si="3"/>
        <v>11.200000000000045</v>
      </c>
      <c r="J164" s="524"/>
      <c r="K164" s="372" t="s">
        <v>942</v>
      </c>
      <c r="L164" s="372" t="s">
        <v>153</v>
      </c>
      <c r="M164" s="372"/>
      <c r="N164" s="372"/>
      <c r="O164" s="525"/>
      <c r="P164" s="523"/>
      <c r="Q164" s="5" t="s">
        <v>1655</v>
      </c>
    </row>
    <row r="165" spans="1:17">
      <c r="A165" s="524"/>
      <c r="B165" s="524"/>
      <c r="C165" s="524"/>
      <c r="D165" s="524"/>
      <c r="E165" s="524"/>
      <c r="F165" s="372" t="s">
        <v>49</v>
      </c>
      <c r="G165" s="3">
        <v>916.2</v>
      </c>
      <c r="H165" s="3">
        <v>919.3</v>
      </c>
      <c r="I165" s="3">
        <f t="shared" si="3"/>
        <v>3.0999999999999091</v>
      </c>
      <c r="J165" s="372" t="s">
        <v>211</v>
      </c>
      <c r="K165" s="372" t="s">
        <v>942</v>
      </c>
      <c r="L165" s="372" t="s">
        <v>153</v>
      </c>
      <c r="M165" s="372"/>
      <c r="N165" s="372"/>
      <c r="O165" s="525"/>
      <c r="P165" s="523"/>
      <c r="Q165" s="5" t="s">
        <v>1655</v>
      </c>
    </row>
    <row r="166" spans="1:17">
      <c r="A166" s="524"/>
      <c r="B166" s="524"/>
      <c r="C166" s="524"/>
      <c r="D166" s="524"/>
      <c r="E166" s="524"/>
      <c r="F166" s="372" t="s">
        <v>52</v>
      </c>
      <c r="G166" s="3">
        <v>919.3</v>
      </c>
      <c r="H166" s="3">
        <v>937.3</v>
      </c>
      <c r="I166" s="3">
        <f t="shared" si="3"/>
        <v>18</v>
      </c>
      <c r="J166" s="524" t="s">
        <v>581</v>
      </c>
      <c r="K166" s="372" t="s">
        <v>942</v>
      </c>
      <c r="L166" s="372" t="s">
        <v>153</v>
      </c>
      <c r="M166" s="372"/>
      <c r="N166" s="372"/>
      <c r="O166" s="525"/>
      <c r="P166" s="523"/>
      <c r="Q166" s="5" t="s">
        <v>1655</v>
      </c>
    </row>
    <row r="167" spans="1:17">
      <c r="A167" s="524"/>
      <c r="B167" s="524"/>
      <c r="C167" s="524"/>
      <c r="D167" s="524"/>
      <c r="E167" s="524"/>
      <c r="F167" s="372" t="s">
        <v>58</v>
      </c>
      <c r="G167" s="3">
        <v>965.3</v>
      </c>
      <c r="H167" s="3">
        <v>974.4</v>
      </c>
      <c r="I167" s="3">
        <f t="shared" si="3"/>
        <v>9.1000000000000227</v>
      </c>
      <c r="J167" s="524"/>
      <c r="K167" s="372" t="s">
        <v>942</v>
      </c>
      <c r="L167" s="372" t="s">
        <v>153</v>
      </c>
      <c r="M167" s="372"/>
      <c r="N167" s="372"/>
      <c r="O167" s="525"/>
      <c r="P167" s="523"/>
      <c r="Q167" s="5" t="s">
        <v>1586</v>
      </c>
    </row>
    <row r="168" spans="1:17" ht="60">
      <c r="A168" s="372" t="s">
        <v>1656</v>
      </c>
      <c r="B168" s="372" t="s">
        <v>212</v>
      </c>
      <c r="C168" s="372">
        <v>195</v>
      </c>
      <c r="D168" s="372" t="s">
        <v>1657</v>
      </c>
      <c r="E168" s="372" t="s">
        <v>1658</v>
      </c>
      <c r="F168" s="372" t="s">
        <v>58</v>
      </c>
      <c r="G168" s="3">
        <v>981.8</v>
      </c>
      <c r="H168" s="3">
        <v>989.4</v>
      </c>
      <c r="I168" s="3">
        <f t="shared" si="3"/>
        <v>7.6000000000000227</v>
      </c>
      <c r="J168" s="372" t="s">
        <v>581</v>
      </c>
      <c r="K168" s="372" t="s">
        <v>942</v>
      </c>
      <c r="L168" s="372" t="s">
        <v>153</v>
      </c>
      <c r="M168" s="372"/>
      <c r="N168" s="372"/>
      <c r="O168" s="371" t="s">
        <v>1659</v>
      </c>
      <c r="P168" s="371" t="s">
        <v>1660</v>
      </c>
      <c r="Q168" s="5" t="s">
        <v>1403</v>
      </c>
    </row>
    <row r="169" spans="1:17" ht="20.25" customHeight="1">
      <c r="A169" s="524" t="s">
        <v>1661</v>
      </c>
      <c r="B169" s="524" t="s">
        <v>215</v>
      </c>
      <c r="C169" s="524">
        <v>341</v>
      </c>
      <c r="D169" s="524" t="s">
        <v>1662</v>
      </c>
      <c r="E169" s="524" t="s">
        <v>1663</v>
      </c>
      <c r="F169" s="372" t="s">
        <v>38</v>
      </c>
      <c r="G169" s="3">
        <v>56.4</v>
      </c>
      <c r="H169" s="3">
        <v>68.599999999999994</v>
      </c>
      <c r="I169" s="3">
        <f t="shared" si="3"/>
        <v>12.199999999999996</v>
      </c>
      <c r="J169" s="372" t="s">
        <v>334</v>
      </c>
      <c r="K169" s="372" t="s">
        <v>942</v>
      </c>
      <c r="L169" s="372" t="s">
        <v>153</v>
      </c>
      <c r="M169" s="372"/>
      <c r="N169" s="372"/>
      <c r="O169" s="525" t="s">
        <v>1482</v>
      </c>
      <c r="P169" s="526" t="s">
        <v>1664</v>
      </c>
      <c r="Q169" s="7" t="s">
        <v>1665</v>
      </c>
    </row>
    <row r="170" spans="1:17" ht="20.25" customHeight="1">
      <c r="A170" s="524"/>
      <c r="B170" s="524"/>
      <c r="C170" s="524"/>
      <c r="D170" s="524"/>
      <c r="E170" s="524"/>
      <c r="F170" s="372" t="s">
        <v>52</v>
      </c>
      <c r="G170" s="3">
        <v>68.599999999999994</v>
      </c>
      <c r="H170" s="3">
        <v>249.3</v>
      </c>
      <c r="I170" s="3">
        <f t="shared" si="3"/>
        <v>180.70000000000002</v>
      </c>
      <c r="J170" s="524" t="s">
        <v>581</v>
      </c>
      <c r="K170" s="372" t="s">
        <v>942</v>
      </c>
      <c r="L170" s="372" t="s">
        <v>153</v>
      </c>
      <c r="M170" s="372"/>
      <c r="N170" s="372"/>
      <c r="O170" s="525"/>
      <c r="P170" s="526"/>
      <c r="Q170" s="7" t="s">
        <v>1665</v>
      </c>
    </row>
    <row r="171" spans="1:17" ht="20.25" customHeight="1">
      <c r="A171" s="524"/>
      <c r="B171" s="524"/>
      <c r="C171" s="524"/>
      <c r="D171" s="524"/>
      <c r="E171" s="524"/>
      <c r="F171" s="372" t="s">
        <v>58</v>
      </c>
      <c r="G171" s="3">
        <v>249.3</v>
      </c>
      <c r="H171" s="3">
        <v>255.1</v>
      </c>
      <c r="I171" s="3">
        <f t="shared" si="3"/>
        <v>5.7999999999999829</v>
      </c>
      <c r="J171" s="524"/>
      <c r="K171" s="372" t="s">
        <v>942</v>
      </c>
      <c r="L171" s="372" t="s">
        <v>153</v>
      </c>
      <c r="M171" s="372"/>
      <c r="N171" s="372"/>
      <c r="O171" s="525"/>
      <c r="P171" s="526"/>
      <c r="Q171" s="7" t="s">
        <v>1665</v>
      </c>
    </row>
    <row r="172" spans="1:17">
      <c r="A172" s="524" t="s">
        <v>1666</v>
      </c>
      <c r="B172" s="524" t="s">
        <v>218</v>
      </c>
      <c r="C172" s="524">
        <v>309</v>
      </c>
      <c r="D172" s="524" t="s">
        <v>1667</v>
      </c>
      <c r="E172" s="524" t="s">
        <v>1668</v>
      </c>
      <c r="F172" s="524" t="s">
        <v>38</v>
      </c>
      <c r="G172" s="3">
        <v>198.1</v>
      </c>
      <c r="H172" s="3">
        <v>225.6</v>
      </c>
      <c r="I172" s="3">
        <f t="shared" si="3"/>
        <v>27.5</v>
      </c>
      <c r="J172" s="524" t="s">
        <v>334</v>
      </c>
      <c r="K172" s="372" t="s">
        <v>942</v>
      </c>
      <c r="L172" s="372" t="s">
        <v>153</v>
      </c>
      <c r="M172" s="372"/>
      <c r="N172" s="372"/>
      <c r="O172" s="523" t="s">
        <v>1669</v>
      </c>
      <c r="P172" s="523" t="s">
        <v>1670</v>
      </c>
      <c r="Q172" s="5" t="s">
        <v>1407</v>
      </c>
    </row>
    <row r="173" spans="1:17">
      <c r="A173" s="524"/>
      <c r="B173" s="524"/>
      <c r="C173" s="524"/>
      <c r="D173" s="524"/>
      <c r="E173" s="524"/>
      <c r="F173" s="524"/>
      <c r="G173" s="3">
        <v>227.1</v>
      </c>
      <c r="H173" s="3">
        <v>252.1</v>
      </c>
      <c r="I173" s="3">
        <f t="shared" si="3"/>
        <v>25</v>
      </c>
      <c r="J173" s="524"/>
      <c r="K173" s="372" t="s">
        <v>942</v>
      </c>
      <c r="L173" s="372" t="s">
        <v>153</v>
      </c>
      <c r="M173" s="372"/>
      <c r="N173" s="372"/>
      <c r="O173" s="523"/>
      <c r="P173" s="523"/>
      <c r="Q173" s="5" t="s">
        <v>1671</v>
      </c>
    </row>
    <row r="174" spans="1:17">
      <c r="A174" s="524"/>
      <c r="B174" s="524"/>
      <c r="C174" s="524"/>
      <c r="D174" s="524"/>
      <c r="E174" s="524"/>
      <c r="F174" s="524" t="s">
        <v>52</v>
      </c>
      <c r="G174" s="3">
        <v>252.1</v>
      </c>
      <c r="H174" s="3">
        <v>264.89999999999998</v>
      </c>
      <c r="I174" s="3">
        <f t="shared" si="3"/>
        <v>12.799999999999983</v>
      </c>
      <c r="J174" s="524" t="s">
        <v>581</v>
      </c>
      <c r="K174" s="372" t="s">
        <v>942</v>
      </c>
      <c r="L174" s="372" t="s">
        <v>153</v>
      </c>
      <c r="M174" s="372"/>
      <c r="N174" s="372"/>
      <c r="O174" s="523"/>
      <c r="P174" s="523"/>
      <c r="Q174" s="5" t="s">
        <v>1671</v>
      </c>
    </row>
    <row r="175" spans="1:17">
      <c r="A175" s="524"/>
      <c r="B175" s="524"/>
      <c r="C175" s="524"/>
      <c r="D175" s="524"/>
      <c r="E175" s="524"/>
      <c r="F175" s="524"/>
      <c r="G175" s="3">
        <v>265.8</v>
      </c>
      <c r="H175" s="3">
        <v>275.8</v>
      </c>
      <c r="I175" s="3">
        <f t="shared" si="3"/>
        <v>10</v>
      </c>
      <c r="J175" s="524"/>
      <c r="K175" s="372" t="s">
        <v>942</v>
      </c>
      <c r="L175" s="372" t="s">
        <v>153</v>
      </c>
      <c r="M175" s="372"/>
      <c r="N175" s="372"/>
      <c r="O175" s="523"/>
      <c r="P175" s="523"/>
      <c r="Q175" s="5" t="s">
        <v>1672</v>
      </c>
    </row>
    <row r="176" spans="1:17">
      <c r="A176" s="524"/>
      <c r="B176" s="524"/>
      <c r="C176" s="524"/>
      <c r="D176" s="524"/>
      <c r="E176" s="524"/>
      <c r="F176" s="372" t="s">
        <v>58</v>
      </c>
      <c r="G176" s="3">
        <v>275.8</v>
      </c>
      <c r="H176" s="3">
        <v>284.10000000000002</v>
      </c>
      <c r="I176" s="3">
        <f t="shared" si="3"/>
        <v>8.3000000000000114</v>
      </c>
      <c r="J176" s="524"/>
      <c r="K176" s="372" t="s">
        <v>942</v>
      </c>
      <c r="L176" s="372" t="s">
        <v>153</v>
      </c>
      <c r="M176" s="372"/>
      <c r="N176" s="372"/>
      <c r="O176" s="523"/>
      <c r="P176" s="523"/>
      <c r="Q176" s="5" t="s">
        <v>1672</v>
      </c>
    </row>
    <row r="177" spans="1:23">
      <c r="A177" s="524" t="s">
        <v>1673</v>
      </c>
      <c r="B177" s="524" t="s">
        <v>221</v>
      </c>
      <c r="C177" s="524">
        <v>108</v>
      </c>
      <c r="D177" s="524" t="s">
        <v>1674</v>
      </c>
      <c r="E177" s="524" t="s">
        <v>1675</v>
      </c>
      <c r="F177" s="372" t="s">
        <v>38</v>
      </c>
      <c r="G177" s="3">
        <v>168.9</v>
      </c>
      <c r="H177" s="3">
        <v>169.8</v>
      </c>
      <c r="I177" s="3">
        <f t="shared" si="3"/>
        <v>0.90000000000000568</v>
      </c>
      <c r="J177" s="372" t="s">
        <v>334</v>
      </c>
      <c r="K177" s="372" t="s">
        <v>942</v>
      </c>
      <c r="L177" s="372" t="s">
        <v>153</v>
      </c>
      <c r="M177" s="372"/>
      <c r="N177" s="372"/>
      <c r="O177" s="525" t="s">
        <v>1495</v>
      </c>
      <c r="P177" s="523" t="s">
        <v>1676</v>
      </c>
      <c r="Q177" s="5" t="s">
        <v>1403</v>
      </c>
      <c r="R177" s="372"/>
      <c r="S177" s="372"/>
      <c r="T177" s="372"/>
      <c r="U177" s="372"/>
      <c r="V177" s="372"/>
      <c r="W177" s="372"/>
    </row>
    <row r="178" spans="1:23">
      <c r="A178" s="524"/>
      <c r="B178" s="524"/>
      <c r="C178" s="524"/>
      <c r="D178" s="524"/>
      <c r="E178" s="524"/>
      <c r="F178" s="524" t="s">
        <v>49</v>
      </c>
      <c r="G178" s="3">
        <v>237.7</v>
      </c>
      <c r="H178" s="3">
        <v>244.7</v>
      </c>
      <c r="I178" s="3">
        <f t="shared" si="3"/>
        <v>7</v>
      </c>
      <c r="J178" s="524" t="s">
        <v>369</v>
      </c>
      <c r="K178" s="372" t="s">
        <v>942</v>
      </c>
      <c r="L178" s="372" t="s">
        <v>153</v>
      </c>
      <c r="M178" s="372"/>
      <c r="N178" s="372"/>
      <c r="O178" s="525"/>
      <c r="P178" s="523"/>
      <c r="Q178" s="5" t="s">
        <v>1418</v>
      </c>
      <c r="R178" s="372"/>
      <c r="S178" s="372"/>
      <c r="T178" s="372"/>
      <c r="U178" s="372"/>
      <c r="V178" s="372"/>
      <c r="W178" s="372"/>
    </row>
    <row r="179" spans="1:23">
      <c r="A179" s="524"/>
      <c r="B179" s="524"/>
      <c r="C179" s="524"/>
      <c r="D179" s="524"/>
      <c r="E179" s="524"/>
      <c r="F179" s="524"/>
      <c r="G179" s="3">
        <v>244.8</v>
      </c>
      <c r="H179" s="3">
        <v>245.4</v>
      </c>
      <c r="I179" s="3">
        <f t="shared" si="3"/>
        <v>0.59999999999999432</v>
      </c>
      <c r="J179" s="524"/>
      <c r="K179" s="372" t="s">
        <v>942</v>
      </c>
      <c r="L179" s="372" t="s">
        <v>153</v>
      </c>
      <c r="M179" s="372"/>
      <c r="N179" s="372"/>
      <c r="O179" s="525"/>
      <c r="P179" s="523"/>
      <c r="Q179" s="5" t="s">
        <v>1395</v>
      </c>
      <c r="R179" s="372"/>
      <c r="S179" s="372"/>
      <c r="T179" s="372"/>
      <c r="U179" s="372"/>
      <c r="V179" s="372"/>
      <c r="W179" s="372"/>
    </row>
    <row r="180" spans="1:23">
      <c r="A180" s="524"/>
      <c r="B180" s="524"/>
      <c r="C180" s="524"/>
      <c r="D180" s="524"/>
      <c r="E180" s="524"/>
      <c r="F180" s="372" t="s">
        <v>52</v>
      </c>
      <c r="G180" s="3">
        <v>245.4</v>
      </c>
      <c r="H180" s="3">
        <v>260</v>
      </c>
      <c r="I180" s="3">
        <f t="shared" si="3"/>
        <v>14.599999999999994</v>
      </c>
      <c r="J180" s="524" t="s">
        <v>581</v>
      </c>
      <c r="K180" s="372" t="s">
        <v>942</v>
      </c>
      <c r="L180" s="372" t="s">
        <v>153</v>
      </c>
      <c r="M180" s="372"/>
      <c r="N180" s="372"/>
      <c r="O180" s="525"/>
      <c r="P180" s="523"/>
      <c r="Q180" s="5" t="s">
        <v>1395</v>
      </c>
      <c r="R180" s="372"/>
      <c r="S180" s="372"/>
      <c r="T180" s="372"/>
      <c r="U180" s="372"/>
      <c r="V180" s="372"/>
      <c r="W180" s="372"/>
    </row>
    <row r="181" spans="1:23">
      <c r="A181" s="524"/>
      <c r="B181" s="524"/>
      <c r="C181" s="524"/>
      <c r="D181" s="524"/>
      <c r="E181" s="524"/>
      <c r="F181" s="372" t="s">
        <v>58</v>
      </c>
      <c r="G181" s="3">
        <v>365.8</v>
      </c>
      <c r="H181" s="3">
        <v>388.3</v>
      </c>
      <c r="I181" s="3">
        <f t="shared" si="3"/>
        <v>22.5</v>
      </c>
      <c r="J181" s="524"/>
      <c r="K181" s="372" t="s">
        <v>942</v>
      </c>
      <c r="L181" s="372" t="s">
        <v>153</v>
      </c>
      <c r="M181" s="372"/>
      <c r="N181" s="372"/>
      <c r="O181" s="525"/>
      <c r="P181" s="523"/>
      <c r="Q181" s="5" t="s">
        <v>1677</v>
      </c>
      <c r="R181" s="372"/>
      <c r="S181" s="372"/>
      <c r="T181" s="372"/>
      <c r="U181" s="372"/>
      <c r="V181" s="372"/>
      <c r="W181" s="372"/>
    </row>
    <row r="182" spans="1:23">
      <c r="A182" s="524" t="s">
        <v>1678</v>
      </c>
      <c r="B182" s="524" t="s">
        <v>224</v>
      </c>
      <c r="C182" s="524">
        <v>110</v>
      </c>
      <c r="D182" s="524" t="s">
        <v>1679</v>
      </c>
      <c r="E182" s="524" t="s">
        <v>1680</v>
      </c>
      <c r="F182" s="372" t="s">
        <v>38</v>
      </c>
      <c r="G182" s="3">
        <v>207.6</v>
      </c>
      <c r="H182" s="3">
        <v>220</v>
      </c>
      <c r="I182" s="3">
        <f t="shared" si="3"/>
        <v>12.400000000000006</v>
      </c>
      <c r="J182" s="372" t="s">
        <v>334</v>
      </c>
      <c r="K182" s="372" t="s">
        <v>942</v>
      </c>
      <c r="L182" s="372" t="s">
        <v>153</v>
      </c>
      <c r="M182" s="372"/>
      <c r="N182" s="372"/>
      <c r="O182" s="525" t="s">
        <v>1495</v>
      </c>
      <c r="P182" s="523" t="s">
        <v>1681</v>
      </c>
      <c r="Q182" s="5" t="s">
        <v>1585</v>
      </c>
      <c r="R182" s="372"/>
      <c r="S182" s="372"/>
      <c r="T182" s="372"/>
      <c r="U182" s="372"/>
      <c r="V182" s="372"/>
      <c r="W182" s="372"/>
    </row>
    <row r="183" spans="1:23">
      <c r="A183" s="524"/>
      <c r="B183" s="524"/>
      <c r="C183" s="524"/>
      <c r="D183" s="524"/>
      <c r="E183" s="524"/>
      <c r="F183" s="372" t="s">
        <v>52</v>
      </c>
      <c r="G183" s="3">
        <v>285</v>
      </c>
      <c r="H183" s="3">
        <v>300.2</v>
      </c>
      <c r="I183" s="3">
        <f t="shared" si="3"/>
        <v>15.199999999999989</v>
      </c>
      <c r="J183" s="372" t="s">
        <v>581</v>
      </c>
      <c r="K183" s="372" t="s">
        <v>942</v>
      </c>
      <c r="L183" s="372" t="s">
        <v>153</v>
      </c>
      <c r="M183" s="372"/>
      <c r="N183" s="372"/>
      <c r="O183" s="525"/>
      <c r="P183" s="523"/>
      <c r="Q183" s="5" t="s">
        <v>1682</v>
      </c>
      <c r="R183" s="372"/>
      <c r="S183" s="372"/>
      <c r="T183" s="372"/>
      <c r="U183" s="372"/>
      <c r="V183" s="372"/>
      <c r="W183" s="372"/>
    </row>
    <row r="184" spans="1:23">
      <c r="A184" s="524" t="s">
        <v>1683</v>
      </c>
      <c r="B184" s="524" t="s">
        <v>227</v>
      </c>
      <c r="C184" s="524">
        <v>372</v>
      </c>
      <c r="D184" s="524" t="s">
        <v>1684</v>
      </c>
      <c r="E184" s="524" t="s">
        <v>1685</v>
      </c>
      <c r="F184" s="372" t="s">
        <v>64</v>
      </c>
      <c r="G184" s="3">
        <v>539.5</v>
      </c>
      <c r="H184" s="3">
        <v>567.5</v>
      </c>
      <c r="I184" s="3">
        <f t="shared" si="3"/>
        <v>28</v>
      </c>
      <c r="J184" s="372" t="s">
        <v>334</v>
      </c>
      <c r="K184" s="372">
        <v>0</v>
      </c>
      <c r="L184" s="372" t="s">
        <v>153</v>
      </c>
      <c r="M184" s="372"/>
      <c r="N184" s="372"/>
      <c r="O184" s="523" t="s">
        <v>1686</v>
      </c>
      <c r="P184" s="523" t="s">
        <v>1687</v>
      </c>
      <c r="Q184" s="5" t="s">
        <v>1407</v>
      </c>
      <c r="R184" s="372"/>
      <c r="S184" s="372"/>
      <c r="T184" s="372"/>
      <c r="U184" s="372"/>
      <c r="V184" s="372"/>
      <c r="W184" s="372"/>
    </row>
    <row r="185" spans="1:23">
      <c r="A185" s="524"/>
      <c r="B185" s="524"/>
      <c r="C185" s="524"/>
      <c r="D185" s="524"/>
      <c r="E185" s="524"/>
      <c r="F185" s="372" t="s">
        <v>67</v>
      </c>
      <c r="G185" s="3">
        <v>567.5</v>
      </c>
      <c r="H185" s="3">
        <v>577.6</v>
      </c>
      <c r="I185" s="3">
        <f t="shared" si="3"/>
        <v>10.100000000000023</v>
      </c>
      <c r="J185" s="372" t="s">
        <v>884</v>
      </c>
      <c r="K185" s="372">
        <v>20</v>
      </c>
      <c r="L185" s="372" t="s">
        <v>153</v>
      </c>
      <c r="M185" s="372"/>
      <c r="N185" s="372"/>
      <c r="O185" s="523"/>
      <c r="P185" s="523"/>
      <c r="Q185" s="5" t="s">
        <v>1407</v>
      </c>
      <c r="R185" s="372"/>
      <c r="S185" s="372"/>
      <c r="T185" s="372"/>
      <c r="U185" s="372"/>
      <c r="V185" s="372"/>
      <c r="W185" s="372"/>
    </row>
    <row r="186" spans="1:23" s="68" customFormat="1" ht="22.5" customHeight="1">
      <c r="A186" s="524" t="s">
        <v>856</v>
      </c>
      <c r="B186" s="524" t="s">
        <v>230</v>
      </c>
      <c r="C186" s="524">
        <v>338</v>
      </c>
      <c r="D186" s="524" t="s">
        <v>1688</v>
      </c>
      <c r="E186" s="524" t="s">
        <v>1689</v>
      </c>
      <c r="F186" s="380" t="s">
        <v>41</v>
      </c>
      <c r="G186" s="74">
        <v>640.1</v>
      </c>
      <c r="H186" s="74">
        <v>642.20000000000005</v>
      </c>
      <c r="I186" s="74">
        <f t="shared" si="3"/>
        <v>2.1000000000000227</v>
      </c>
      <c r="J186" s="380" t="s">
        <v>369</v>
      </c>
      <c r="K186" s="380" t="s">
        <v>942</v>
      </c>
      <c r="L186" s="380" t="s">
        <v>156</v>
      </c>
      <c r="M186" s="380" t="s">
        <v>942</v>
      </c>
      <c r="N186" s="380" t="s">
        <v>942</v>
      </c>
      <c r="O186" s="523" t="s">
        <v>1690</v>
      </c>
      <c r="P186" s="523" t="s">
        <v>1691</v>
      </c>
      <c r="Q186" s="75" t="s">
        <v>1394</v>
      </c>
      <c r="R186" s="380"/>
      <c r="S186" s="380"/>
      <c r="T186" s="380"/>
      <c r="U186" s="380"/>
      <c r="V186" s="380"/>
      <c r="W186" s="380"/>
    </row>
    <row r="187" spans="1:23" s="84" customFormat="1" ht="22.5" customHeight="1">
      <c r="A187" s="524"/>
      <c r="B187" s="524"/>
      <c r="C187" s="524"/>
      <c r="D187" s="524"/>
      <c r="E187" s="524"/>
      <c r="F187" s="376" t="s">
        <v>64</v>
      </c>
      <c r="G187" s="85">
        <v>642.20000000000005</v>
      </c>
      <c r="H187" s="85">
        <v>690.4</v>
      </c>
      <c r="I187" s="85">
        <f t="shared" si="3"/>
        <v>48.199999999999932</v>
      </c>
      <c r="J187" s="376" t="s">
        <v>334</v>
      </c>
      <c r="K187" s="376" t="s">
        <v>942</v>
      </c>
      <c r="L187" s="376" t="s">
        <v>156</v>
      </c>
      <c r="M187" s="376">
        <v>10</v>
      </c>
      <c r="N187" s="376">
        <v>2</v>
      </c>
      <c r="O187" s="523"/>
      <c r="P187" s="523"/>
      <c r="Q187" s="86" t="s">
        <v>1394</v>
      </c>
      <c r="R187" s="376"/>
      <c r="S187" s="376"/>
      <c r="T187" s="376"/>
      <c r="U187" s="314" t="s">
        <v>855</v>
      </c>
      <c r="V187" s="314" t="s">
        <v>860</v>
      </c>
      <c r="W187" s="314" t="s">
        <v>864</v>
      </c>
    </row>
    <row r="188" spans="1:23" ht="22.5" customHeight="1">
      <c r="A188" s="524"/>
      <c r="B188" s="524"/>
      <c r="C188" s="524"/>
      <c r="D188" s="524"/>
      <c r="E188" s="524"/>
      <c r="F188" s="372" t="s">
        <v>67</v>
      </c>
      <c r="G188" s="3">
        <v>690.4</v>
      </c>
      <c r="H188" s="3">
        <v>691.3</v>
      </c>
      <c r="I188" s="3">
        <f t="shared" si="3"/>
        <v>0.89999999999997726</v>
      </c>
      <c r="J188" s="372" t="s">
        <v>884</v>
      </c>
      <c r="K188" s="372" t="s">
        <v>942</v>
      </c>
      <c r="L188" s="372" t="s">
        <v>156</v>
      </c>
      <c r="M188" s="372" t="s">
        <v>942</v>
      </c>
      <c r="N188" s="372" t="s">
        <v>942</v>
      </c>
      <c r="O188" s="523"/>
      <c r="P188" s="523"/>
      <c r="Q188" s="5" t="s">
        <v>1394</v>
      </c>
      <c r="R188" s="372"/>
      <c r="S188" s="372"/>
      <c r="T188" s="372"/>
      <c r="U188" s="372"/>
      <c r="V188" s="372"/>
      <c r="W188" s="372"/>
    </row>
    <row r="189" spans="1:23" ht="15.75" customHeight="1">
      <c r="A189" s="524" t="s">
        <v>1692</v>
      </c>
      <c r="B189" s="524" t="s">
        <v>233</v>
      </c>
      <c r="C189" s="524">
        <v>146</v>
      </c>
      <c r="D189" s="524" t="s">
        <v>1693</v>
      </c>
      <c r="E189" s="524" t="s">
        <v>1694</v>
      </c>
      <c r="F189" s="372" t="s">
        <v>64</v>
      </c>
      <c r="G189" s="3">
        <v>794</v>
      </c>
      <c r="H189" s="3">
        <v>803.4</v>
      </c>
      <c r="I189" s="3">
        <f t="shared" si="3"/>
        <v>9.3999999999999773</v>
      </c>
      <c r="J189" s="372" t="s">
        <v>334</v>
      </c>
      <c r="K189" s="372" t="s">
        <v>942</v>
      </c>
      <c r="L189" s="372" t="s">
        <v>153</v>
      </c>
      <c r="M189" s="372"/>
      <c r="N189" s="372"/>
      <c r="O189" s="523" t="s">
        <v>1531</v>
      </c>
      <c r="P189" s="523" t="s">
        <v>1695</v>
      </c>
      <c r="Q189" s="5" t="s">
        <v>1403</v>
      </c>
      <c r="R189" s="372"/>
      <c r="S189" s="372"/>
      <c r="T189" s="372"/>
      <c r="U189" s="372"/>
      <c r="V189" s="372"/>
      <c r="W189" s="372"/>
    </row>
    <row r="190" spans="1:23" ht="15.75" customHeight="1">
      <c r="A190" s="524"/>
      <c r="B190" s="524"/>
      <c r="C190" s="524"/>
      <c r="D190" s="524"/>
      <c r="E190" s="524"/>
      <c r="F190" s="372" t="s">
        <v>67</v>
      </c>
      <c r="G190" s="3">
        <v>837.6</v>
      </c>
      <c r="H190" s="3">
        <v>842.8</v>
      </c>
      <c r="I190" s="3">
        <f t="shared" si="3"/>
        <v>5.1999999999999318</v>
      </c>
      <c r="J190" s="372" t="s">
        <v>884</v>
      </c>
      <c r="K190" s="372" t="s">
        <v>942</v>
      </c>
      <c r="L190" s="372" t="s">
        <v>153</v>
      </c>
      <c r="M190" s="372"/>
      <c r="N190" s="372"/>
      <c r="O190" s="523"/>
      <c r="P190" s="523"/>
      <c r="Q190" s="5" t="s">
        <v>1418</v>
      </c>
      <c r="R190" s="372"/>
      <c r="S190" s="372"/>
      <c r="T190" s="372"/>
      <c r="U190" s="372"/>
      <c r="V190" s="372"/>
      <c r="W190" s="372"/>
    </row>
    <row r="191" spans="1:23" s="84" customFormat="1" ht="38.25">
      <c r="A191" s="376" t="s">
        <v>517</v>
      </c>
      <c r="B191" s="376" t="s">
        <v>236</v>
      </c>
      <c r="C191" s="376">
        <v>101</v>
      </c>
      <c r="D191" s="376" t="s">
        <v>1696</v>
      </c>
      <c r="E191" s="376" t="s">
        <v>1697</v>
      </c>
      <c r="F191" s="376" t="s">
        <v>38</v>
      </c>
      <c r="G191" s="85">
        <v>107</v>
      </c>
      <c r="H191" s="85">
        <v>115.2</v>
      </c>
      <c r="I191" s="85">
        <f t="shared" si="3"/>
        <v>8.2000000000000028</v>
      </c>
      <c r="J191" s="376" t="s">
        <v>334</v>
      </c>
      <c r="K191" s="376" t="s">
        <v>942</v>
      </c>
      <c r="L191" s="376" t="s">
        <v>156</v>
      </c>
      <c r="M191" s="376">
        <v>13</v>
      </c>
      <c r="N191" s="376">
        <v>496</v>
      </c>
      <c r="O191" s="88" t="s">
        <v>1495</v>
      </c>
      <c r="P191" s="378" t="s">
        <v>1698</v>
      </c>
      <c r="Q191" s="86" t="s">
        <v>1394</v>
      </c>
      <c r="R191" s="376"/>
      <c r="S191" s="351" t="s">
        <v>482</v>
      </c>
      <c r="T191" s="376"/>
      <c r="U191" s="306" t="s">
        <v>516</v>
      </c>
      <c r="V191" s="376" t="str">
        <f>Sampling_2022!X27</f>
        <v>C-19(2)-1-2</v>
      </c>
      <c r="W191" s="376" t="str">
        <f>Sampling_2022!X28</f>
        <v>C-19(2)-2-2</v>
      </c>
    </row>
    <row r="192" spans="1:23">
      <c r="A192" s="524" t="s">
        <v>1699</v>
      </c>
      <c r="B192" s="524" t="s">
        <v>239</v>
      </c>
      <c r="C192" s="524">
        <v>107</v>
      </c>
      <c r="D192" s="524" t="s">
        <v>1700</v>
      </c>
      <c r="E192" s="524" t="s">
        <v>1697</v>
      </c>
      <c r="F192" s="372" t="s">
        <v>38</v>
      </c>
      <c r="G192" s="3">
        <v>71.3</v>
      </c>
      <c r="H192" s="3">
        <v>123.4</v>
      </c>
      <c r="I192" s="3">
        <f t="shared" si="3"/>
        <v>52.100000000000009</v>
      </c>
      <c r="J192" s="372" t="s">
        <v>334</v>
      </c>
      <c r="K192" s="372" t="s">
        <v>942</v>
      </c>
      <c r="L192" s="372" t="s">
        <v>153</v>
      </c>
      <c r="M192" s="372"/>
      <c r="N192" s="372"/>
      <c r="O192" s="525" t="s">
        <v>1495</v>
      </c>
      <c r="P192" s="523" t="s">
        <v>1701</v>
      </c>
      <c r="Q192" s="5" t="s">
        <v>1702</v>
      </c>
      <c r="R192" s="372"/>
      <c r="S192" s="372"/>
      <c r="T192" s="372"/>
      <c r="U192" s="372"/>
      <c r="V192" s="372"/>
      <c r="W192" s="372"/>
    </row>
    <row r="193" spans="1:23">
      <c r="A193" s="524"/>
      <c r="B193" s="524"/>
      <c r="C193" s="524"/>
      <c r="D193" s="524"/>
      <c r="E193" s="524"/>
      <c r="F193" s="372" t="s">
        <v>49</v>
      </c>
      <c r="G193" s="3">
        <v>123.4</v>
      </c>
      <c r="H193" s="3">
        <v>131.1</v>
      </c>
      <c r="I193" s="3">
        <f t="shared" si="3"/>
        <v>7.6999999999999886</v>
      </c>
      <c r="J193" s="372" t="s">
        <v>369</v>
      </c>
      <c r="K193" s="372" t="s">
        <v>942</v>
      </c>
      <c r="L193" s="372" t="s">
        <v>153</v>
      </c>
      <c r="M193" s="372"/>
      <c r="N193" s="372"/>
      <c r="O193" s="525"/>
      <c r="P193" s="523"/>
      <c r="Q193" s="5" t="s">
        <v>1702</v>
      </c>
      <c r="R193" s="372"/>
      <c r="S193" s="372"/>
      <c r="T193" s="372"/>
      <c r="U193" s="372"/>
      <c r="V193" s="372"/>
      <c r="W193" s="372"/>
    </row>
    <row r="194" spans="1:23">
      <c r="A194" s="524"/>
      <c r="B194" s="524"/>
      <c r="C194" s="524"/>
      <c r="D194" s="524"/>
      <c r="E194" s="524"/>
      <c r="F194" s="524" t="s">
        <v>52</v>
      </c>
      <c r="G194" s="3">
        <v>131.1</v>
      </c>
      <c r="H194" s="3">
        <v>256</v>
      </c>
      <c r="I194" s="3">
        <f t="shared" si="3"/>
        <v>124.9</v>
      </c>
      <c r="J194" s="524" t="s">
        <v>581</v>
      </c>
      <c r="K194" s="372" t="s">
        <v>942</v>
      </c>
      <c r="L194" s="372" t="s">
        <v>153</v>
      </c>
      <c r="M194" s="372"/>
      <c r="N194" s="372"/>
      <c r="O194" s="525"/>
      <c r="P194" s="523"/>
      <c r="Q194" s="5" t="s">
        <v>1702</v>
      </c>
      <c r="R194" s="372"/>
      <c r="S194" s="372"/>
      <c r="T194" s="372"/>
      <c r="U194" s="372"/>
      <c r="V194" s="372"/>
      <c r="W194" s="372"/>
    </row>
    <row r="195" spans="1:23">
      <c r="A195" s="524"/>
      <c r="B195" s="524"/>
      <c r="C195" s="524"/>
      <c r="D195" s="524"/>
      <c r="E195" s="524"/>
      <c r="F195" s="524"/>
      <c r="G195" s="3">
        <v>274.3</v>
      </c>
      <c r="H195" s="3">
        <v>321.3</v>
      </c>
      <c r="I195" s="3">
        <f t="shared" si="3"/>
        <v>47</v>
      </c>
      <c r="J195" s="524"/>
      <c r="K195" s="372" t="s">
        <v>942</v>
      </c>
      <c r="L195" s="372" t="s">
        <v>153</v>
      </c>
      <c r="M195" s="372"/>
      <c r="N195" s="372"/>
      <c r="O195" s="525"/>
      <c r="P195" s="523"/>
      <c r="Q195" s="5" t="s">
        <v>1703</v>
      </c>
      <c r="R195" s="372"/>
      <c r="S195" s="372"/>
      <c r="T195" s="372"/>
      <c r="U195" s="372"/>
      <c r="V195" s="372"/>
      <c r="W195" s="372"/>
    </row>
    <row r="196" spans="1:23">
      <c r="A196" s="372" t="s">
        <v>1704</v>
      </c>
      <c r="B196" s="372" t="s">
        <v>242</v>
      </c>
      <c r="C196" s="372">
        <v>1696</v>
      </c>
      <c r="D196" s="372" t="s">
        <v>1700</v>
      </c>
      <c r="E196" s="372" t="s">
        <v>1705</v>
      </c>
      <c r="F196" s="372" t="s">
        <v>38</v>
      </c>
      <c r="G196" s="3">
        <v>113.7</v>
      </c>
      <c r="H196" s="3">
        <v>115.8</v>
      </c>
      <c r="I196" s="3">
        <f t="shared" si="3"/>
        <v>2.0999999999999943</v>
      </c>
      <c r="J196" s="372" t="s">
        <v>334</v>
      </c>
      <c r="K196" s="372" t="s">
        <v>942</v>
      </c>
      <c r="L196" s="372" t="s">
        <v>156</v>
      </c>
      <c r="M196" s="372">
        <v>22</v>
      </c>
      <c r="N196" s="372">
        <v>21</v>
      </c>
      <c r="O196" s="373" t="s">
        <v>1482</v>
      </c>
      <c r="P196" s="371" t="s">
        <v>153</v>
      </c>
      <c r="Q196" s="5" t="s">
        <v>1504</v>
      </c>
      <c r="R196" s="11" t="s">
        <v>1706</v>
      </c>
      <c r="S196" s="372"/>
      <c r="T196" s="372"/>
      <c r="U196" s="372"/>
      <c r="V196" s="372"/>
      <c r="W196" s="372"/>
    </row>
    <row r="197" spans="1:23" s="84" customFormat="1">
      <c r="A197" s="524" t="s">
        <v>529</v>
      </c>
      <c r="B197" s="524" t="s">
        <v>245</v>
      </c>
      <c r="C197" s="524">
        <v>100</v>
      </c>
      <c r="D197" s="524" t="s">
        <v>1707</v>
      </c>
      <c r="E197" s="524" t="s">
        <v>1708</v>
      </c>
      <c r="F197" s="376" t="s">
        <v>38</v>
      </c>
      <c r="G197" s="85">
        <v>125.9</v>
      </c>
      <c r="H197" s="85">
        <v>187.5</v>
      </c>
      <c r="I197" s="85">
        <f t="shared" si="3"/>
        <v>61.599999999999994</v>
      </c>
      <c r="J197" s="376" t="s">
        <v>334</v>
      </c>
      <c r="K197" s="376" t="s">
        <v>942</v>
      </c>
      <c r="L197" s="376" t="s">
        <v>156</v>
      </c>
      <c r="M197" s="376">
        <v>4</v>
      </c>
      <c r="N197" s="376">
        <v>4</v>
      </c>
      <c r="O197" s="525" t="s">
        <v>1482</v>
      </c>
      <c r="P197" s="523" t="s">
        <v>1709</v>
      </c>
      <c r="Q197" s="86" t="s">
        <v>1710</v>
      </c>
      <c r="R197" s="376"/>
      <c r="S197" s="376"/>
      <c r="T197" s="376"/>
      <c r="U197" s="306" t="s">
        <v>528</v>
      </c>
      <c r="V197" s="376" t="str">
        <f>Sampling_2022!X29</f>
        <v>D-47-5-2</v>
      </c>
      <c r="W197" s="376" t="str">
        <f>Sampling_2022!X30</f>
        <v>D-47-7-6</v>
      </c>
    </row>
    <row r="198" spans="1:23" s="84" customFormat="1">
      <c r="A198" s="524"/>
      <c r="B198" s="524"/>
      <c r="C198" s="524"/>
      <c r="D198" s="524"/>
      <c r="E198" s="524"/>
      <c r="F198" s="376" t="s">
        <v>49</v>
      </c>
      <c r="G198" s="85">
        <v>187.5</v>
      </c>
      <c r="H198" s="85">
        <v>191.4</v>
      </c>
      <c r="I198" s="85">
        <f t="shared" si="3"/>
        <v>3.9000000000000057</v>
      </c>
      <c r="J198" s="376" t="s">
        <v>211</v>
      </c>
      <c r="K198" s="376" t="s">
        <v>942</v>
      </c>
      <c r="L198" s="376" t="s">
        <v>156</v>
      </c>
      <c r="M198" s="376">
        <v>2</v>
      </c>
      <c r="N198" s="376">
        <v>1000</v>
      </c>
      <c r="O198" s="525"/>
      <c r="P198" s="523"/>
      <c r="Q198" s="86" t="s">
        <v>1710</v>
      </c>
      <c r="R198" s="376"/>
      <c r="S198" s="376"/>
      <c r="T198" s="376"/>
      <c r="U198" s="306" t="s">
        <v>528</v>
      </c>
      <c r="V198" s="376" t="str">
        <f>Sampling_2022!X37</f>
        <v>D-47-11-2</v>
      </c>
      <c r="W198" s="376"/>
    </row>
    <row r="199" spans="1:23" s="84" customFormat="1">
      <c r="A199" s="524"/>
      <c r="B199" s="524"/>
      <c r="C199" s="524"/>
      <c r="D199" s="524"/>
      <c r="E199" s="524"/>
      <c r="F199" s="376" t="s">
        <v>52</v>
      </c>
      <c r="G199" s="85">
        <v>191.4</v>
      </c>
      <c r="H199" s="85">
        <v>202.7</v>
      </c>
      <c r="I199" s="85">
        <f t="shared" si="3"/>
        <v>11.299999999999983</v>
      </c>
      <c r="J199" s="524" t="s">
        <v>581</v>
      </c>
      <c r="K199" s="376" t="s">
        <v>942</v>
      </c>
      <c r="L199" s="376" t="s">
        <v>156</v>
      </c>
      <c r="M199" s="376">
        <v>2</v>
      </c>
      <c r="N199" s="376">
        <v>62</v>
      </c>
      <c r="O199" s="525"/>
      <c r="P199" s="523"/>
      <c r="Q199" s="86" t="s">
        <v>1710</v>
      </c>
      <c r="R199" s="376"/>
      <c r="S199" s="376"/>
      <c r="T199" s="376"/>
      <c r="U199" s="314" t="s">
        <v>528</v>
      </c>
      <c r="V199" s="314" t="s">
        <v>696</v>
      </c>
      <c r="W199" s="314" t="s">
        <v>703</v>
      </c>
    </row>
    <row r="200" spans="1:23">
      <c r="A200" s="524"/>
      <c r="B200" s="524"/>
      <c r="C200" s="524"/>
      <c r="D200" s="524"/>
      <c r="E200" s="524"/>
      <c r="F200" s="372" t="s">
        <v>58</v>
      </c>
      <c r="G200" s="3">
        <v>396.5</v>
      </c>
      <c r="H200" s="3">
        <v>397.8</v>
      </c>
      <c r="I200" s="3">
        <f t="shared" si="3"/>
        <v>1.3000000000000114</v>
      </c>
      <c r="J200" s="524"/>
      <c r="K200" s="372" t="s">
        <v>942</v>
      </c>
      <c r="L200" s="372" t="s">
        <v>156</v>
      </c>
      <c r="M200" s="372">
        <v>0</v>
      </c>
      <c r="N200" s="372">
        <v>0.01</v>
      </c>
      <c r="O200" s="525"/>
      <c r="P200" s="523"/>
      <c r="Q200" s="5" t="s">
        <v>1711</v>
      </c>
      <c r="R200" s="372"/>
      <c r="S200" s="372"/>
      <c r="T200" s="372"/>
      <c r="U200" s="372"/>
      <c r="V200" s="372"/>
      <c r="W200" s="372"/>
    </row>
    <row r="201" spans="1:23" s="84" customFormat="1">
      <c r="A201" s="524"/>
      <c r="B201" s="524"/>
      <c r="C201" s="524"/>
      <c r="D201" s="524"/>
      <c r="E201" s="524"/>
      <c r="F201" s="376" t="s">
        <v>67</v>
      </c>
      <c r="G201" s="85">
        <v>397.8</v>
      </c>
      <c r="H201" s="85">
        <v>402.6</v>
      </c>
      <c r="I201" s="85">
        <f t="shared" si="3"/>
        <v>4.8000000000000114</v>
      </c>
      <c r="J201" s="376" t="s">
        <v>884</v>
      </c>
      <c r="K201" s="376" t="s">
        <v>942</v>
      </c>
      <c r="L201" s="376" t="s">
        <v>156</v>
      </c>
      <c r="M201" s="376">
        <v>0</v>
      </c>
      <c r="N201" s="376">
        <v>0.01</v>
      </c>
      <c r="O201" s="525"/>
      <c r="P201" s="523"/>
      <c r="Q201" s="86" t="s">
        <v>1711</v>
      </c>
      <c r="R201" s="376"/>
      <c r="S201" s="376"/>
      <c r="T201" s="376"/>
      <c r="U201" s="314" t="s">
        <v>528</v>
      </c>
      <c r="V201" s="314" t="s">
        <v>887</v>
      </c>
      <c r="W201" s="314" t="s">
        <v>890</v>
      </c>
    </row>
    <row r="202" spans="1:23" s="68" customFormat="1">
      <c r="A202" s="524" t="s">
        <v>1712</v>
      </c>
      <c r="B202" s="524" t="s">
        <v>248</v>
      </c>
      <c r="C202" s="524">
        <v>497</v>
      </c>
      <c r="D202" s="524" t="s">
        <v>1713</v>
      </c>
      <c r="E202" s="524" t="s">
        <v>1714</v>
      </c>
      <c r="F202" s="380" t="s">
        <v>41</v>
      </c>
      <c r="G202" s="74">
        <v>442.6</v>
      </c>
      <c r="H202" s="74">
        <v>449.9</v>
      </c>
      <c r="I202" s="74">
        <f t="shared" si="3"/>
        <v>7.2999999999999545</v>
      </c>
      <c r="J202" s="380" t="s">
        <v>369</v>
      </c>
      <c r="K202" s="380" t="s">
        <v>942</v>
      </c>
      <c r="L202" s="380" t="s">
        <v>153</v>
      </c>
      <c r="M202" s="380"/>
      <c r="N202" s="380"/>
      <c r="O202" s="523" t="s">
        <v>1715</v>
      </c>
      <c r="P202" s="523" t="s">
        <v>153</v>
      </c>
      <c r="Q202" s="75" t="s">
        <v>1403</v>
      </c>
      <c r="R202" s="380"/>
      <c r="S202" s="380"/>
      <c r="T202" s="380"/>
      <c r="U202" s="380"/>
      <c r="V202" s="380"/>
      <c r="W202" s="380"/>
    </row>
    <row r="203" spans="1:23">
      <c r="A203" s="524"/>
      <c r="B203" s="524"/>
      <c r="C203" s="524"/>
      <c r="D203" s="524"/>
      <c r="E203" s="524"/>
      <c r="F203" s="372" t="s">
        <v>64</v>
      </c>
      <c r="G203" s="3">
        <v>449.9</v>
      </c>
      <c r="H203" s="3">
        <v>451.1</v>
      </c>
      <c r="I203" s="3">
        <f t="shared" si="3"/>
        <v>1.2000000000000455</v>
      </c>
      <c r="J203" s="372" t="s">
        <v>334</v>
      </c>
      <c r="K203" s="372">
        <v>2</v>
      </c>
      <c r="L203" s="372" t="s">
        <v>153</v>
      </c>
      <c r="M203" s="372"/>
      <c r="N203" s="372"/>
      <c r="O203" s="523"/>
      <c r="P203" s="523"/>
      <c r="Q203" s="5" t="s">
        <v>1403</v>
      </c>
      <c r="R203" s="372"/>
      <c r="S203" s="372"/>
      <c r="T203" s="372"/>
      <c r="U203" s="372"/>
      <c r="V203" s="372"/>
      <c r="W203" s="372"/>
    </row>
    <row r="204" spans="1:23" s="84" customFormat="1">
      <c r="A204" s="524" t="s">
        <v>869</v>
      </c>
      <c r="B204" s="524" t="s">
        <v>251</v>
      </c>
      <c r="C204" s="524">
        <v>330</v>
      </c>
      <c r="D204" s="524" t="s">
        <v>1716</v>
      </c>
      <c r="E204" s="524" t="s">
        <v>1717</v>
      </c>
      <c r="F204" s="376" t="s">
        <v>64</v>
      </c>
      <c r="G204" s="85">
        <v>481.6</v>
      </c>
      <c r="H204" s="85">
        <v>508.1</v>
      </c>
      <c r="I204" s="85">
        <f t="shared" si="3"/>
        <v>26.5</v>
      </c>
      <c r="J204" s="376" t="s">
        <v>334</v>
      </c>
      <c r="K204" s="376" t="s">
        <v>942</v>
      </c>
      <c r="L204" s="376" t="s">
        <v>156</v>
      </c>
      <c r="M204" s="376">
        <v>8</v>
      </c>
      <c r="N204" s="376">
        <v>1</v>
      </c>
      <c r="O204" s="523" t="s">
        <v>1502</v>
      </c>
      <c r="P204" s="523" t="s">
        <v>1718</v>
      </c>
      <c r="Q204" s="333" t="s">
        <v>166</v>
      </c>
      <c r="R204" s="334" t="s">
        <v>1719</v>
      </c>
      <c r="S204" s="183" t="str">
        <f>Sampling_2022!AE89</f>
        <v>(Were'nt supposed to sample (no autorisation) for unknown reason but finally sampled it)… We don't know if it's the good I-57, to take into account for possible error…</v>
      </c>
      <c r="T204" s="376"/>
      <c r="U204" s="306" t="s">
        <v>867</v>
      </c>
      <c r="V204" s="314" t="s">
        <v>872</v>
      </c>
      <c r="W204" s="314" t="s">
        <v>879</v>
      </c>
    </row>
    <row r="205" spans="1:23">
      <c r="A205" s="524"/>
      <c r="B205" s="524"/>
      <c r="C205" s="524"/>
      <c r="D205" s="524"/>
      <c r="E205" s="524"/>
      <c r="F205" s="372" t="s">
        <v>67</v>
      </c>
      <c r="G205" s="3">
        <v>508.1</v>
      </c>
      <c r="H205" s="3">
        <v>509.8</v>
      </c>
      <c r="I205" s="3">
        <f t="shared" si="3"/>
        <v>1.6999999999999886</v>
      </c>
      <c r="J205" s="372" t="s">
        <v>884</v>
      </c>
      <c r="K205" s="372" t="s">
        <v>942</v>
      </c>
      <c r="L205" s="372" t="s">
        <v>156</v>
      </c>
      <c r="M205" s="372" t="s">
        <v>942</v>
      </c>
      <c r="N205" s="372" t="s">
        <v>942</v>
      </c>
      <c r="O205" s="523"/>
      <c r="P205" s="523"/>
      <c r="Q205" s="10" t="s">
        <v>166</v>
      </c>
      <c r="R205" s="11" t="s">
        <v>1719</v>
      </c>
      <c r="S205" s="372"/>
      <c r="T205" s="372"/>
      <c r="U205" s="372"/>
      <c r="V205" s="372"/>
      <c r="W205" s="372"/>
    </row>
    <row r="206" spans="1:23" ht="33.75" customHeight="1">
      <c r="A206" s="524" t="s">
        <v>1720</v>
      </c>
      <c r="B206" s="524" t="s">
        <v>254</v>
      </c>
      <c r="C206" s="524">
        <v>311</v>
      </c>
      <c r="D206" s="524" t="s">
        <v>1721</v>
      </c>
      <c r="E206" s="524" t="s">
        <v>1722</v>
      </c>
      <c r="F206" s="372" t="s">
        <v>64</v>
      </c>
      <c r="G206" s="3">
        <v>548.6</v>
      </c>
      <c r="H206" s="3">
        <v>573</v>
      </c>
      <c r="I206" s="3">
        <f t="shared" si="3"/>
        <v>24.399999999999977</v>
      </c>
      <c r="J206" s="372" t="s">
        <v>334</v>
      </c>
      <c r="K206" s="372" t="s">
        <v>942</v>
      </c>
      <c r="L206" s="372" t="s">
        <v>153</v>
      </c>
      <c r="M206" s="372"/>
      <c r="N206" s="372"/>
      <c r="O206" s="523" t="s">
        <v>1723</v>
      </c>
      <c r="P206" s="523" t="s">
        <v>1724</v>
      </c>
      <c r="Q206" s="5" t="s">
        <v>1585</v>
      </c>
      <c r="R206" s="372"/>
      <c r="S206" s="372"/>
      <c r="T206" s="372"/>
      <c r="U206" s="372"/>
      <c r="V206" s="372"/>
      <c r="W206" s="372"/>
    </row>
    <row r="207" spans="1:23" ht="33.75" customHeight="1">
      <c r="A207" s="524"/>
      <c r="B207" s="524"/>
      <c r="C207" s="524"/>
      <c r="D207" s="524"/>
      <c r="E207" s="524"/>
      <c r="F207" s="372" t="s">
        <v>67</v>
      </c>
      <c r="G207" s="3">
        <v>573</v>
      </c>
      <c r="H207" s="3">
        <v>583.79999999999995</v>
      </c>
      <c r="I207" s="3">
        <f t="shared" si="3"/>
        <v>10.799999999999955</v>
      </c>
      <c r="J207" s="372" t="s">
        <v>884</v>
      </c>
      <c r="K207" s="372" t="s">
        <v>942</v>
      </c>
      <c r="L207" s="372" t="s">
        <v>153</v>
      </c>
      <c r="M207" s="372"/>
      <c r="N207" s="372"/>
      <c r="O207" s="523"/>
      <c r="P207" s="523"/>
      <c r="Q207" s="5" t="s">
        <v>1585</v>
      </c>
      <c r="R207" s="372"/>
      <c r="S207" s="372"/>
      <c r="T207" s="372"/>
      <c r="U207" s="372"/>
      <c r="V207" s="372"/>
      <c r="W207" s="372"/>
    </row>
    <row r="208" spans="1:23">
      <c r="A208" s="524" t="s">
        <v>1725</v>
      </c>
      <c r="B208" s="524" t="s">
        <v>257</v>
      </c>
      <c r="C208" s="524">
        <v>1757</v>
      </c>
      <c r="D208" s="524" t="s">
        <v>1726</v>
      </c>
      <c r="E208" s="524" t="s">
        <v>1727</v>
      </c>
      <c r="F208" s="372" t="s">
        <v>64</v>
      </c>
      <c r="G208" s="3">
        <v>637</v>
      </c>
      <c r="H208" s="3">
        <v>648.9</v>
      </c>
      <c r="I208" s="3">
        <f t="shared" si="3"/>
        <v>11.899999999999977</v>
      </c>
      <c r="J208" s="372" t="s">
        <v>334</v>
      </c>
      <c r="K208" s="372" t="s">
        <v>942</v>
      </c>
      <c r="L208" s="372" t="s">
        <v>153</v>
      </c>
      <c r="M208" s="372"/>
      <c r="N208" s="372"/>
      <c r="O208" s="523" t="s">
        <v>1728</v>
      </c>
      <c r="P208" s="523" t="s">
        <v>153</v>
      </c>
      <c r="Q208" s="10" t="s">
        <v>166</v>
      </c>
      <c r="R208" s="11" t="s">
        <v>1719</v>
      </c>
      <c r="S208" s="372"/>
      <c r="T208" s="372"/>
      <c r="U208" s="372"/>
      <c r="V208" s="372"/>
      <c r="W208" s="372"/>
    </row>
    <row r="209" spans="1:23">
      <c r="A209" s="524"/>
      <c r="B209" s="524"/>
      <c r="C209" s="524"/>
      <c r="D209" s="524"/>
      <c r="E209" s="524"/>
      <c r="F209" s="372" t="s">
        <v>67</v>
      </c>
      <c r="G209" s="3">
        <v>648.9</v>
      </c>
      <c r="H209" s="3">
        <v>655.9</v>
      </c>
      <c r="I209" s="3">
        <f t="shared" si="3"/>
        <v>7</v>
      </c>
      <c r="J209" s="372" t="s">
        <v>884</v>
      </c>
      <c r="K209" s="372" t="s">
        <v>942</v>
      </c>
      <c r="L209" s="372" t="s">
        <v>153</v>
      </c>
      <c r="M209" s="372"/>
      <c r="N209" s="372"/>
      <c r="O209" s="523"/>
      <c r="P209" s="523"/>
      <c r="Q209" s="10" t="s">
        <v>166</v>
      </c>
      <c r="R209" s="11" t="s">
        <v>1719</v>
      </c>
      <c r="S209" s="372"/>
      <c r="T209" s="372"/>
      <c r="U209" s="372"/>
      <c r="V209" s="372"/>
      <c r="W209" s="372"/>
    </row>
    <row r="210" spans="1:23" s="84" customFormat="1" ht="45">
      <c r="A210" s="376" t="s">
        <v>706</v>
      </c>
      <c r="B210" s="376" t="s">
        <v>260</v>
      </c>
      <c r="C210" s="376">
        <v>154</v>
      </c>
      <c r="D210" s="376" t="s">
        <v>1729</v>
      </c>
      <c r="E210" s="376" t="s">
        <v>1730</v>
      </c>
      <c r="F210" s="376" t="s">
        <v>52</v>
      </c>
      <c r="G210" s="85">
        <v>2.7</v>
      </c>
      <c r="H210" s="85">
        <v>42.8</v>
      </c>
      <c r="I210" s="85">
        <f t="shared" si="3"/>
        <v>40.099999999999994</v>
      </c>
      <c r="J210" s="376" t="s">
        <v>581</v>
      </c>
      <c r="K210" s="376" t="s">
        <v>942</v>
      </c>
      <c r="L210" s="376" t="s">
        <v>156</v>
      </c>
      <c r="M210" s="376">
        <v>7</v>
      </c>
      <c r="N210" s="376">
        <v>338</v>
      </c>
      <c r="O210" s="88" t="s">
        <v>1495</v>
      </c>
      <c r="P210" s="320" t="s">
        <v>1731</v>
      </c>
      <c r="Q210" s="321" t="s">
        <v>1732</v>
      </c>
      <c r="R210" s="376"/>
      <c r="S210" s="376"/>
      <c r="T210" s="376"/>
      <c r="U210" s="314" t="s">
        <v>705</v>
      </c>
      <c r="V210" s="314" t="s">
        <v>710</v>
      </c>
      <c r="W210" s="314" t="s">
        <v>715</v>
      </c>
    </row>
    <row r="211" spans="1:23" s="68" customFormat="1">
      <c r="A211" s="524" t="s">
        <v>1733</v>
      </c>
      <c r="B211" s="524" t="s">
        <v>263</v>
      </c>
      <c r="C211" s="524">
        <v>106</v>
      </c>
      <c r="D211" s="524" t="s">
        <v>1734</v>
      </c>
      <c r="E211" s="524" t="s">
        <v>1735</v>
      </c>
      <c r="F211" s="380" t="s">
        <v>41</v>
      </c>
      <c r="G211" s="74">
        <v>84.4</v>
      </c>
      <c r="H211" s="74">
        <v>196.6</v>
      </c>
      <c r="I211" s="74">
        <f t="shared" si="3"/>
        <v>112.19999999999999</v>
      </c>
      <c r="J211" s="380" t="s">
        <v>369</v>
      </c>
      <c r="K211" s="380" t="s">
        <v>942</v>
      </c>
      <c r="L211" s="380" t="s">
        <v>153</v>
      </c>
      <c r="M211" s="380"/>
      <c r="N211" s="380"/>
      <c r="O211" s="525" t="s">
        <v>1495</v>
      </c>
      <c r="P211" s="523" t="s">
        <v>1736</v>
      </c>
      <c r="Q211" s="75" t="s">
        <v>1737</v>
      </c>
      <c r="R211" s="380"/>
      <c r="S211" s="380"/>
      <c r="T211" s="380"/>
      <c r="U211" s="380"/>
      <c r="V211" s="380"/>
      <c r="W211" s="380"/>
    </row>
    <row r="212" spans="1:23">
      <c r="A212" s="524"/>
      <c r="B212" s="524"/>
      <c r="C212" s="524"/>
      <c r="D212" s="524"/>
      <c r="E212" s="524"/>
      <c r="F212" s="372" t="s">
        <v>52</v>
      </c>
      <c r="G212" s="3">
        <v>196.6</v>
      </c>
      <c r="H212" s="3">
        <v>246</v>
      </c>
      <c r="I212" s="3">
        <f t="shared" si="3"/>
        <v>49.400000000000006</v>
      </c>
      <c r="J212" s="372" t="s">
        <v>581</v>
      </c>
      <c r="K212" s="372" t="s">
        <v>942</v>
      </c>
      <c r="L212" s="372" t="s">
        <v>153</v>
      </c>
      <c r="M212" s="372"/>
      <c r="N212" s="372"/>
      <c r="O212" s="525"/>
      <c r="P212" s="523"/>
      <c r="Q212" s="5" t="s">
        <v>1737</v>
      </c>
      <c r="R212" s="372"/>
      <c r="S212" s="372"/>
      <c r="T212" s="372"/>
      <c r="U212" s="372"/>
      <c r="V212" s="372"/>
      <c r="W212" s="372"/>
    </row>
    <row r="213" spans="1:23" s="69" customFormat="1">
      <c r="A213" s="524" t="s">
        <v>903</v>
      </c>
      <c r="B213" s="524" t="s">
        <v>266</v>
      </c>
      <c r="C213" s="524">
        <v>1704</v>
      </c>
      <c r="D213" s="524" t="s">
        <v>1738</v>
      </c>
      <c r="E213" s="524" t="s">
        <v>1739</v>
      </c>
      <c r="F213" s="375" t="s">
        <v>41</v>
      </c>
      <c r="G213" s="70">
        <v>279.39999999999998</v>
      </c>
      <c r="H213" s="70">
        <v>298.39999999999998</v>
      </c>
      <c r="I213" s="70">
        <f t="shared" si="3"/>
        <v>19</v>
      </c>
      <c r="J213" s="375" t="s">
        <v>369</v>
      </c>
      <c r="K213" s="375" t="s">
        <v>942</v>
      </c>
      <c r="L213" s="375" t="s">
        <v>156</v>
      </c>
      <c r="M213" s="375">
        <v>7</v>
      </c>
      <c r="N213" s="375">
        <v>0.7</v>
      </c>
      <c r="O213" s="525" t="s">
        <v>1482</v>
      </c>
      <c r="P213" s="523" t="s">
        <v>153</v>
      </c>
      <c r="Q213" s="72" t="s">
        <v>1740</v>
      </c>
      <c r="R213" s="375"/>
      <c r="S213" s="375" t="str">
        <f>Sampling_2022!AB105</f>
        <v xml:space="preserve">The authorization was for DeepBay6 which has the same name but has no data. This intervals, cores are partly missing and way too small, and not the good lithology. </v>
      </c>
      <c r="T213" s="375"/>
      <c r="U213" s="382" t="s">
        <v>907</v>
      </c>
      <c r="V213" s="375"/>
      <c r="W213" s="375"/>
    </row>
    <row r="214" spans="1:23">
      <c r="A214" s="524"/>
      <c r="B214" s="524"/>
      <c r="C214" s="524"/>
      <c r="D214" s="524"/>
      <c r="E214" s="524"/>
      <c r="F214" s="372" t="s">
        <v>64</v>
      </c>
      <c r="G214" s="3">
        <v>298.39999999999998</v>
      </c>
      <c r="H214" s="3">
        <v>348.1</v>
      </c>
      <c r="I214" s="3">
        <f t="shared" si="3"/>
        <v>49.700000000000045</v>
      </c>
      <c r="J214" s="372" t="s">
        <v>334</v>
      </c>
      <c r="K214" s="372" t="s">
        <v>942</v>
      </c>
      <c r="L214" s="372" t="s">
        <v>156</v>
      </c>
      <c r="M214" s="372">
        <v>4</v>
      </c>
      <c r="N214" s="372" t="s">
        <v>942</v>
      </c>
      <c r="O214" s="525"/>
      <c r="P214" s="523"/>
      <c r="Q214" s="5" t="s">
        <v>1740</v>
      </c>
      <c r="R214" s="372"/>
      <c r="S214" s="372"/>
      <c r="T214" s="372"/>
      <c r="U214" s="372"/>
      <c r="V214" s="372"/>
      <c r="W214" s="372"/>
    </row>
    <row r="215" spans="1:23" s="69" customFormat="1">
      <c r="A215" s="524"/>
      <c r="B215" s="524"/>
      <c r="C215" s="524"/>
      <c r="D215" s="524"/>
      <c r="E215" s="524"/>
      <c r="F215" s="375" t="s">
        <v>67</v>
      </c>
      <c r="G215" s="70">
        <v>348.1</v>
      </c>
      <c r="H215" s="70">
        <v>351</v>
      </c>
      <c r="I215" s="70">
        <f t="shared" si="3"/>
        <v>2.8999999999999773</v>
      </c>
      <c r="J215" s="375" t="s">
        <v>884</v>
      </c>
      <c r="K215" s="375" t="s">
        <v>942</v>
      </c>
      <c r="L215" s="375" t="s">
        <v>156</v>
      </c>
      <c r="M215" s="375">
        <v>6</v>
      </c>
      <c r="N215" s="375" t="s">
        <v>942</v>
      </c>
      <c r="O215" s="525"/>
      <c r="P215" s="523"/>
      <c r="Q215" s="72" t="s">
        <v>1740</v>
      </c>
      <c r="R215" s="375"/>
      <c r="S215" s="375" t="str">
        <f>Sampling_2022!AB119</f>
        <v>No match, don't have it.</v>
      </c>
      <c r="T215" s="375"/>
      <c r="U215" s="375"/>
      <c r="V215" s="375"/>
      <c r="W215" s="375"/>
    </row>
    <row r="216" spans="1:23">
      <c r="A216" s="524" t="s">
        <v>1741</v>
      </c>
      <c r="B216" s="524" t="s">
        <v>269</v>
      </c>
      <c r="C216" s="524">
        <v>1726</v>
      </c>
      <c r="D216" s="524" t="s">
        <v>1738</v>
      </c>
      <c r="E216" s="524" t="s">
        <v>1739</v>
      </c>
      <c r="F216" s="524" t="s">
        <v>38</v>
      </c>
      <c r="G216" s="3">
        <v>293.52</v>
      </c>
      <c r="H216" s="3">
        <v>296.57</v>
      </c>
      <c r="I216" s="4">
        <f t="shared" si="3"/>
        <v>3.0500000000000114</v>
      </c>
      <c r="J216" s="524" t="s">
        <v>334</v>
      </c>
      <c r="K216" s="372" t="s">
        <v>942</v>
      </c>
      <c r="L216" s="524" t="s">
        <v>153</v>
      </c>
      <c r="M216" s="372"/>
      <c r="N216" s="372"/>
      <c r="O216" s="525" t="s">
        <v>1482</v>
      </c>
      <c r="P216" s="523" t="s">
        <v>153</v>
      </c>
      <c r="Q216" s="5" t="s">
        <v>1403</v>
      </c>
      <c r="R216" s="372"/>
      <c r="S216" s="372"/>
      <c r="T216" s="372"/>
      <c r="U216" s="372"/>
      <c r="V216" s="372"/>
      <c r="W216" s="372"/>
    </row>
    <row r="217" spans="1:23">
      <c r="A217" s="524"/>
      <c r="B217" s="524"/>
      <c r="C217" s="524"/>
      <c r="D217" s="524"/>
      <c r="E217" s="524"/>
      <c r="F217" s="524"/>
      <c r="G217" s="3">
        <v>365.15</v>
      </c>
      <c r="H217" s="3">
        <v>369.72</v>
      </c>
      <c r="I217" s="4">
        <f t="shared" si="3"/>
        <v>4.57000000000005</v>
      </c>
      <c r="J217" s="524"/>
      <c r="K217" s="372" t="s">
        <v>942</v>
      </c>
      <c r="L217" s="524"/>
      <c r="M217" s="372"/>
      <c r="N217" s="372"/>
      <c r="O217" s="525"/>
      <c r="P217" s="523"/>
      <c r="Q217" s="5" t="s">
        <v>1418</v>
      </c>
      <c r="R217" s="372"/>
      <c r="S217" s="372"/>
      <c r="T217" s="372"/>
      <c r="U217" s="372"/>
      <c r="V217" s="372"/>
      <c r="W217" s="372"/>
    </row>
    <row r="218" spans="1:23">
      <c r="A218" s="524" t="s">
        <v>1742</v>
      </c>
      <c r="B218" s="524" t="s">
        <v>272</v>
      </c>
      <c r="C218" s="524">
        <v>1725</v>
      </c>
      <c r="D218" s="524" t="s">
        <v>1743</v>
      </c>
      <c r="E218" s="524" t="s">
        <v>1744</v>
      </c>
      <c r="F218" s="524" t="s">
        <v>38</v>
      </c>
      <c r="G218" s="3">
        <v>293.52</v>
      </c>
      <c r="H218" s="3">
        <v>296.57</v>
      </c>
      <c r="I218" s="4">
        <f t="shared" si="3"/>
        <v>3.0500000000000114</v>
      </c>
      <c r="J218" s="524" t="s">
        <v>334</v>
      </c>
      <c r="K218" s="372" t="s">
        <v>942</v>
      </c>
      <c r="L218" s="524" t="s">
        <v>153</v>
      </c>
      <c r="M218" s="372"/>
      <c r="N218" s="372"/>
      <c r="O218" s="525" t="s">
        <v>1482</v>
      </c>
      <c r="P218" s="523" t="s">
        <v>153</v>
      </c>
      <c r="Q218" s="10" t="s">
        <v>166</v>
      </c>
      <c r="R218" s="11" t="s">
        <v>1424</v>
      </c>
      <c r="S218" s="372"/>
      <c r="T218" s="372"/>
      <c r="U218" s="372"/>
      <c r="V218" s="372"/>
      <c r="W218" s="372"/>
    </row>
    <row r="219" spans="1:23">
      <c r="A219" s="524"/>
      <c r="B219" s="524"/>
      <c r="C219" s="524"/>
      <c r="D219" s="524"/>
      <c r="E219" s="524"/>
      <c r="F219" s="524"/>
      <c r="G219" s="3">
        <v>365.15</v>
      </c>
      <c r="H219" s="3">
        <v>369.72</v>
      </c>
      <c r="I219" s="4">
        <f t="shared" si="3"/>
        <v>4.57000000000005</v>
      </c>
      <c r="J219" s="524"/>
      <c r="K219" s="372" t="s">
        <v>942</v>
      </c>
      <c r="L219" s="524"/>
      <c r="M219" s="372"/>
      <c r="N219" s="372"/>
      <c r="O219" s="525"/>
      <c r="P219" s="523"/>
      <c r="Q219" s="10" t="s">
        <v>166</v>
      </c>
      <c r="R219" s="11" t="s">
        <v>1424</v>
      </c>
      <c r="S219" s="372"/>
      <c r="T219" s="372"/>
      <c r="U219" s="372"/>
      <c r="V219" s="372"/>
      <c r="W219" s="372"/>
    </row>
    <row r="220" spans="1:23">
      <c r="A220" s="372" t="s">
        <v>1745</v>
      </c>
      <c r="B220" s="372" t="s">
        <v>275</v>
      </c>
      <c r="C220" s="372">
        <v>98</v>
      </c>
      <c r="D220" s="372" t="s">
        <v>1746</v>
      </c>
      <c r="E220" s="372" t="s">
        <v>1747</v>
      </c>
      <c r="F220" s="372" t="s">
        <v>67</v>
      </c>
      <c r="G220" s="3">
        <v>458.4</v>
      </c>
      <c r="H220" s="3">
        <v>463.3</v>
      </c>
      <c r="I220" s="3">
        <f t="shared" si="3"/>
        <v>4.9000000000000341</v>
      </c>
      <c r="J220" s="372" t="s">
        <v>884</v>
      </c>
      <c r="K220" s="372" t="s">
        <v>942</v>
      </c>
      <c r="L220" s="372" t="s">
        <v>153</v>
      </c>
      <c r="M220" s="372"/>
      <c r="N220" s="372"/>
      <c r="O220" s="373" t="s">
        <v>1748</v>
      </c>
      <c r="P220" s="371" t="s">
        <v>153</v>
      </c>
      <c r="Q220" s="10" t="s">
        <v>166</v>
      </c>
      <c r="R220" s="11" t="s">
        <v>1424</v>
      </c>
      <c r="S220" s="372"/>
      <c r="T220" s="372"/>
      <c r="U220" s="372"/>
      <c r="V220" s="372"/>
      <c r="W220" s="372"/>
    </row>
    <row r="221" spans="1:23" s="84" customFormat="1" ht="30">
      <c r="A221" s="376" t="s">
        <v>825</v>
      </c>
      <c r="B221" s="376" t="s">
        <v>278</v>
      </c>
      <c r="C221" s="376">
        <v>488</v>
      </c>
      <c r="D221" s="376" t="s">
        <v>1749</v>
      </c>
      <c r="E221" s="376" t="s">
        <v>1750</v>
      </c>
      <c r="F221" s="376" t="s">
        <v>61</v>
      </c>
      <c r="G221" s="85">
        <v>430.1</v>
      </c>
      <c r="H221" s="85">
        <v>442.3</v>
      </c>
      <c r="I221" s="85">
        <f t="shared" si="3"/>
        <v>12.199999999999989</v>
      </c>
      <c r="J221" s="376" t="s">
        <v>334</v>
      </c>
      <c r="K221" s="376">
        <v>3</v>
      </c>
      <c r="L221" s="376" t="s">
        <v>156</v>
      </c>
      <c r="M221" s="376">
        <v>2</v>
      </c>
      <c r="N221" s="376">
        <v>45</v>
      </c>
      <c r="O221" s="378" t="s">
        <v>1751</v>
      </c>
      <c r="P221" s="378" t="s">
        <v>1752</v>
      </c>
      <c r="Q221" s="86" t="s">
        <v>1403</v>
      </c>
      <c r="R221" s="376"/>
      <c r="S221" s="376"/>
      <c r="T221" s="376"/>
      <c r="U221" s="314" t="s">
        <v>824</v>
      </c>
      <c r="V221" s="314" t="s">
        <v>828</v>
      </c>
      <c r="W221" s="314" t="s">
        <v>832</v>
      </c>
    </row>
    <row r="222" spans="1:23" s="68" customFormat="1">
      <c r="A222" s="524" t="s">
        <v>1753</v>
      </c>
      <c r="B222" s="524" t="s">
        <v>281</v>
      </c>
      <c r="C222" s="524">
        <v>378</v>
      </c>
      <c r="D222" s="524" t="s">
        <v>1754</v>
      </c>
      <c r="E222" s="524" t="s">
        <v>1755</v>
      </c>
      <c r="F222" s="380" t="s">
        <v>41</v>
      </c>
      <c r="G222" s="74">
        <v>61.6</v>
      </c>
      <c r="H222" s="74">
        <v>260.89999999999998</v>
      </c>
      <c r="I222" s="74">
        <f t="shared" si="3"/>
        <v>199.29999999999998</v>
      </c>
      <c r="J222" s="380" t="s">
        <v>369</v>
      </c>
      <c r="K222" s="380" t="s">
        <v>942</v>
      </c>
      <c r="L222" s="380" t="s">
        <v>153</v>
      </c>
      <c r="M222" s="380"/>
      <c r="N222" s="380"/>
      <c r="O222" s="525" t="s">
        <v>1482</v>
      </c>
      <c r="P222" s="523" t="s">
        <v>153</v>
      </c>
      <c r="Q222" s="75" t="s">
        <v>1756</v>
      </c>
      <c r="R222" s="380"/>
      <c r="S222" s="380"/>
      <c r="T222" s="380"/>
      <c r="U222" s="380"/>
      <c r="V222" s="380"/>
      <c r="W222" s="380"/>
    </row>
    <row r="223" spans="1:23">
      <c r="A223" s="524"/>
      <c r="B223" s="524"/>
      <c r="C223" s="524"/>
      <c r="D223" s="524"/>
      <c r="E223" s="524"/>
      <c r="F223" s="372" t="s">
        <v>61</v>
      </c>
      <c r="G223" s="3">
        <v>260.89999999999998</v>
      </c>
      <c r="H223" s="3">
        <v>262.39999999999998</v>
      </c>
      <c r="I223" s="3">
        <f t="shared" si="3"/>
        <v>1.5</v>
      </c>
      <c r="J223" s="372" t="s">
        <v>334</v>
      </c>
      <c r="K223" s="372" t="s">
        <v>942</v>
      </c>
      <c r="L223" s="372" t="s">
        <v>153</v>
      </c>
      <c r="M223" s="372"/>
      <c r="N223" s="372"/>
      <c r="O223" s="525"/>
      <c r="P223" s="523"/>
      <c r="Q223" s="5" t="s">
        <v>1756</v>
      </c>
      <c r="R223" s="372"/>
      <c r="S223" s="372"/>
      <c r="T223" s="372"/>
      <c r="U223" s="372"/>
      <c r="V223" s="372"/>
      <c r="W223" s="372"/>
    </row>
    <row r="224" spans="1:23" ht="30">
      <c r="A224" s="372" t="s">
        <v>1757</v>
      </c>
      <c r="B224" s="372" t="s">
        <v>284</v>
      </c>
      <c r="C224" s="372">
        <v>590</v>
      </c>
      <c r="D224" s="372" t="s">
        <v>1758</v>
      </c>
      <c r="E224" s="372" t="s">
        <v>1759</v>
      </c>
      <c r="F224" s="372" t="s">
        <v>61</v>
      </c>
      <c r="G224" s="3">
        <v>266.7</v>
      </c>
      <c r="H224" s="3">
        <v>281.89999999999998</v>
      </c>
      <c r="I224" s="3">
        <f t="shared" si="3"/>
        <v>15.199999999999989</v>
      </c>
      <c r="J224" s="372" t="s">
        <v>334</v>
      </c>
      <c r="K224" s="372">
        <v>6</v>
      </c>
      <c r="L224" s="372" t="s">
        <v>153</v>
      </c>
      <c r="M224" s="372"/>
      <c r="N224" s="372"/>
      <c r="O224" s="371" t="s">
        <v>1760</v>
      </c>
      <c r="P224" s="371" t="s">
        <v>1761</v>
      </c>
      <c r="Q224" s="5" t="s">
        <v>1403</v>
      </c>
      <c r="R224" s="372"/>
      <c r="S224" s="372"/>
      <c r="T224" s="372"/>
      <c r="U224" s="372"/>
      <c r="V224" s="372"/>
      <c r="W224" s="372"/>
    </row>
    <row r="225" spans="1:23" ht="30">
      <c r="A225" s="372" t="s">
        <v>1762</v>
      </c>
      <c r="B225" s="372" t="s">
        <v>287</v>
      </c>
      <c r="C225" s="372">
        <v>516</v>
      </c>
      <c r="D225" s="372" t="s">
        <v>1763</v>
      </c>
      <c r="E225" s="372" t="s">
        <v>1764</v>
      </c>
      <c r="F225" s="372" t="s">
        <v>64</v>
      </c>
      <c r="G225" s="3">
        <v>339.2</v>
      </c>
      <c r="H225" s="3">
        <v>348.3</v>
      </c>
      <c r="I225" s="3">
        <f t="shared" si="3"/>
        <v>9.1000000000000227</v>
      </c>
      <c r="J225" s="372" t="s">
        <v>334</v>
      </c>
      <c r="K225" s="372">
        <v>-1</v>
      </c>
      <c r="L225" s="372" t="s">
        <v>153</v>
      </c>
      <c r="M225" s="372"/>
      <c r="N225" s="372"/>
      <c r="O225" s="371" t="s">
        <v>1765</v>
      </c>
      <c r="P225" s="371" t="s">
        <v>1766</v>
      </c>
      <c r="Q225" s="5" t="s">
        <v>1403</v>
      </c>
      <c r="R225" s="372"/>
      <c r="S225" s="372"/>
      <c r="T225" s="372"/>
      <c r="U225" s="372"/>
      <c r="V225" s="372"/>
      <c r="W225" s="372"/>
    </row>
    <row r="226" spans="1:23">
      <c r="A226" s="524" t="s">
        <v>1767</v>
      </c>
      <c r="B226" s="524" t="s">
        <v>290</v>
      </c>
      <c r="C226" s="524">
        <v>329</v>
      </c>
      <c r="D226" s="524" t="s">
        <v>1768</v>
      </c>
      <c r="E226" s="524" t="s">
        <v>1769</v>
      </c>
      <c r="F226" s="524" t="s">
        <v>64</v>
      </c>
      <c r="G226" s="3">
        <v>365.4</v>
      </c>
      <c r="H226" s="3">
        <v>377.6</v>
      </c>
      <c r="I226" s="3">
        <f t="shared" si="3"/>
        <v>12.200000000000045</v>
      </c>
      <c r="J226" s="524" t="s">
        <v>334</v>
      </c>
      <c r="K226" s="372" t="s">
        <v>942</v>
      </c>
      <c r="L226" s="372" t="s">
        <v>153</v>
      </c>
      <c r="M226" s="372"/>
      <c r="N226" s="372"/>
      <c r="O226" s="525" t="s">
        <v>1748</v>
      </c>
      <c r="P226" s="523" t="s">
        <v>1770</v>
      </c>
      <c r="Q226" s="5" t="s">
        <v>1394</v>
      </c>
      <c r="R226" s="372"/>
      <c r="S226" s="372"/>
      <c r="T226" s="372"/>
      <c r="U226" s="372"/>
      <c r="V226" s="372"/>
      <c r="W226" s="372"/>
    </row>
    <row r="227" spans="1:23">
      <c r="A227" s="524"/>
      <c r="B227" s="524"/>
      <c r="C227" s="524"/>
      <c r="D227" s="524"/>
      <c r="E227" s="524"/>
      <c r="F227" s="524"/>
      <c r="G227" s="3">
        <v>378</v>
      </c>
      <c r="H227" s="3">
        <v>389.8</v>
      </c>
      <c r="I227" s="3">
        <f t="shared" si="3"/>
        <v>11.800000000000011</v>
      </c>
      <c r="J227" s="524"/>
      <c r="K227" s="372" t="s">
        <v>942</v>
      </c>
      <c r="L227" s="372" t="s">
        <v>153</v>
      </c>
      <c r="M227" s="372"/>
      <c r="N227" s="372"/>
      <c r="O227" s="525"/>
      <c r="P227" s="523"/>
      <c r="Q227" s="5" t="s">
        <v>1395</v>
      </c>
      <c r="R227" s="372"/>
      <c r="S227" s="372"/>
      <c r="T227" s="372"/>
      <c r="U227" s="372"/>
      <c r="V227" s="372"/>
      <c r="W227" s="372"/>
    </row>
    <row r="228" spans="1:23" ht="105">
      <c r="A228" s="372" t="s">
        <v>1771</v>
      </c>
      <c r="B228" s="372" t="s">
        <v>293</v>
      </c>
      <c r="C228" s="372">
        <v>342</v>
      </c>
      <c r="D228" s="372" t="s">
        <v>1772</v>
      </c>
      <c r="E228" s="372" t="s">
        <v>1773</v>
      </c>
      <c r="F228" s="372" t="s">
        <v>74</v>
      </c>
      <c r="G228" s="3">
        <v>519.70000000000005</v>
      </c>
      <c r="H228" s="3">
        <v>520.9</v>
      </c>
      <c r="I228" s="3">
        <f t="shared" si="3"/>
        <v>1.1999999999999318</v>
      </c>
      <c r="J228" s="372" t="s">
        <v>940</v>
      </c>
      <c r="K228" s="372" t="s">
        <v>942</v>
      </c>
      <c r="L228" s="372" t="s">
        <v>153</v>
      </c>
      <c r="M228" s="372"/>
      <c r="N228" s="372"/>
      <c r="O228" s="373" t="s">
        <v>1495</v>
      </c>
      <c r="P228" s="371" t="s">
        <v>153</v>
      </c>
      <c r="Q228" s="5" t="s">
        <v>1403</v>
      </c>
      <c r="R228" s="371" t="s">
        <v>1774</v>
      </c>
      <c r="S228" s="372" t="s">
        <v>154</v>
      </c>
      <c r="T228" s="55" t="s">
        <v>1775</v>
      </c>
      <c r="U228" s="372"/>
      <c r="V228" s="372"/>
      <c r="W228" s="372"/>
    </row>
    <row r="229" spans="1:23">
      <c r="A229" s="372" t="s">
        <v>1776</v>
      </c>
      <c r="B229" s="372" t="s">
        <v>296</v>
      </c>
      <c r="C229" s="372">
        <v>337</v>
      </c>
      <c r="D229" s="372" t="s">
        <v>1777</v>
      </c>
      <c r="E229" s="372" t="s">
        <v>1643</v>
      </c>
      <c r="F229" s="372" t="s">
        <v>64</v>
      </c>
      <c r="G229" s="3">
        <v>505.1</v>
      </c>
      <c r="H229" s="3">
        <v>508.1</v>
      </c>
      <c r="I229" s="3">
        <f t="shared" si="3"/>
        <v>3</v>
      </c>
      <c r="J229" s="372" t="s">
        <v>334</v>
      </c>
      <c r="K229" s="372" t="s">
        <v>942</v>
      </c>
      <c r="L229" s="372" t="s">
        <v>153</v>
      </c>
      <c r="M229" s="372"/>
      <c r="N229" s="372"/>
      <c r="O229" s="373" t="s">
        <v>1495</v>
      </c>
      <c r="P229" s="371" t="s">
        <v>153</v>
      </c>
      <c r="Q229" s="5" t="s">
        <v>1403</v>
      </c>
      <c r="R229" s="372"/>
      <c r="S229" s="372"/>
      <c r="T229" s="372"/>
      <c r="U229" s="372"/>
      <c r="V229" s="372"/>
      <c r="W229" s="372"/>
    </row>
    <row r="230" spans="1:23">
      <c r="A230" s="524" t="s">
        <v>1778</v>
      </c>
      <c r="B230" s="524" t="s">
        <v>297</v>
      </c>
      <c r="C230" s="524">
        <v>626</v>
      </c>
      <c r="D230" s="524" t="s">
        <v>1779</v>
      </c>
      <c r="E230" s="524" t="s">
        <v>1780</v>
      </c>
      <c r="F230" s="372" t="s">
        <v>26</v>
      </c>
      <c r="G230" s="3">
        <v>414.8</v>
      </c>
      <c r="H230" s="3">
        <v>418.8</v>
      </c>
      <c r="I230" s="3">
        <f t="shared" si="3"/>
        <v>4</v>
      </c>
      <c r="J230" s="524" t="s">
        <v>369</v>
      </c>
      <c r="K230" s="372" t="s">
        <v>942</v>
      </c>
      <c r="L230" s="372" t="s">
        <v>153</v>
      </c>
      <c r="M230" s="372"/>
      <c r="N230" s="372"/>
      <c r="O230" s="523" t="s">
        <v>1781</v>
      </c>
      <c r="P230" s="523" t="s">
        <v>1782</v>
      </c>
      <c r="Q230" s="5" t="s">
        <v>1403</v>
      </c>
      <c r="R230" s="372"/>
      <c r="S230" s="372"/>
      <c r="T230" s="372"/>
      <c r="U230" s="372"/>
      <c r="V230" s="372"/>
      <c r="W230" s="372"/>
    </row>
    <row r="231" spans="1:23" s="68" customFormat="1">
      <c r="A231" s="524"/>
      <c r="B231" s="524"/>
      <c r="C231" s="524"/>
      <c r="D231" s="524"/>
      <c r="E231" s="524"/>
      <c r="F231" s="380" t="s">
        <v>41</v>
      </c>
      <c r="G231" s="74">
        <v>418.8</v>
      </c>
      <c r="H231" s="74">
        <v>430</v>
      </c>
      <c r="I231" s="74">
        <f t="shared" si="3"/>
        <v>11.199999999999989</v>
      </c>
      <c r="J231" s="524"/>
      <c r="K231" s="380" t="s">
        <v>942</v>
      </c>
      <c r="L231" s="380" t="s">
        <v>153</v>
      </c>
      <c r="M231" s="380"/>
      <c r="N231" s="380"/>
      <c r="O231" s="523"/>
      <c r="P231" s="523"/>
      <c r="Q231" s="75" t="s">
        <v>1403</v>
      </c>
      <c r="R231" s="380"/>
      <c r="S231" s="380"/>
      <c r="T231" s="380"/>
      <c r="U231" s="380"/>
      <c r="V231" s="380"/>
      <c r="W231" s="380"/>
    </row>
    <row r="232" spans="1:23" s="84" customFormat="1">
      <c r="A232" s="376" t="s">
        <v>836</v>
      </c>
      <c r="B232" s="376" t="s">
        <v>298</v>
      </c>
      <c r="C232" s="376">
        <v>607</v>
      </c>
      <c r="D232" s="376" t="s">
        <v>1783</v>
      </c>
      <c r="E232" s="376" t="s">
        <v>1784</v>
      </c>
      <c r="F232" s="376" t="s">
        <v>61</v>
      </c>
      <c r="G232" s="85">
        <v>461.8</v>
      </c>
      <c r="H232" s="85">
        <v>477</v>
      </c>
      <c r="I232" s="85">
        <f t="shared" si="3"/>
        <v>15.199999999999989</v>
      </c>
      <c r="J232" s="376" t="s">
        <v>334</v>
      </c>
      <c r="K232" s="376" t="s">
        <v>942</v>
      </c>
      <c r="L232" s="376" t="s">
        <v>156</v>
      </c>
      <c r="M232" s="376">
        <v>8</v>
      </c>
      <c r="N232" s="376">
        <v>29</v>
      </c>
      <c r="O232" s="378" t="s">
        <v>1644</v>
      </c>
      <c r="P232" s="378" t="s">
        <v>153</v>
      </c>
      <c r="Q232" s="86" t="s">
        <v>1403</v>
      </c>
      <c r="R232" s="376"/>
      <c r="S232" s="376"/>
      <c r="T232" s="376" t="s">
        <v>1785</v>
      </c>
      <c r="U232" s="314" t="s">
        <v>835</v>
      </c>
      <c r="V232" s="152" t="s">
        <v>840</v>
      </c>
      <c r="W232" s="314" t="s">
        <v>843</v>
      </c>
    </row>
    <row r="233" spans="1:23" s="68" customFormat="1" ht="30">
      <c r="A233" s="380" t="s">
        <v>1786</v>
      </c>
      <c r="B233" s="380" t="s">
        <v>299</v>
      </c>
      <c r="C233" s="380">
        <v>379</v>
      </c>
      <c r="D233" s="380" t="s">
        <v>1787</v>
      </c>
      <c r="E233" s="380" t="s">
        <v>1788</v>
      </c>
      <c r="F233" s="380" t="s">
        <v>41</v>
      </c>
      <c r="G233" s="74">
        <v>97.1</v>
      </c>
      <c r="H233" s="74">
        <v>112.8</v>
      </c>
      <c r="I233" s="74">
        <f t="shared" ref="I233" si="4">H233-G233</f>
        <v>15.700000000000003</v>
      </c>
      <c r="J233" s="380" t="s">
        <v>369</v>
      </c>
      <c r="K233" s="380">
        <v>2</v>
      </c>
      <c r="L233" s="380" t="s">
        <v>153</v>
      </c>
      <c r="M233" s="380"/>
      <c r="N233" s="380"/>
      <c r="O233" s="381" t="s">
        <v>1789</v>
      </c>
      <c r="P233" s="381" t="s">
        <v>1790</v>
      </c>
      <c r="Q233" s="75" t="s">
        <v>1403</v>
      </c>
      <c r="R233" s="380"/>
      <c r="S233" s="380"/>
      <c r="T233" s="380"/>
      <c r="U233" s="380"/>
      <c r="V233" s="380"/>
      <c r="W233" s="380"/>
    </row>
    <row r="234" spans="1:23" ht="30">
      <c r="A234" s="372" t="s">
        <v>1791</v>
      </c>
      <c r="B234" s="372" t="s">
        <v>300</v>
      </c>
      <c r="C234" s="372">
        <v>325</v>
      </c>
      <c r="D234" s="372" t="s">
        <v>1792</v>
      </c>
      <c r="E234" s="372" t="s">
        <v>1793</v>
      </c>
      <c r="F234" s="372" t="s">
        <v>64</v>
      </c>
      <c r="G234" s="3">
        <v>353.8</v>
      </c>
      <c r="H234" s="3">
        <v>370.9</v>
      </c>
      <c r="I234" s="3">
        <f t="shared" si="3"/>
        <v>17.099999999999966</v>
      </c>
      <c r="J234" s="372" t="s">
        <v>334</v>
      </c>
      <c r="K234" s="372" t="s">
        <v>942</v>
      </c>
      <c r="L234" s="372" t="s">
        <v>153</v>
      </c>
      <c r="M234" s="372"/>
      <c r="N234" s="372"/>
      <c r="O234" s="373" t="s">
        <v>1748</v>
      </c>
      <c r="P234" s="371" t="s">
        <v>1794</v>
      </c>
      <c r="Q234" s="5" t="s">
        <v>1585</v>
      </c>
      <c r="R234" s="372"/>
      <c r="S234" s="372"/>
      <c r="T234" s="372"/>
      <c r="U234" s="372"/>
      <c r="V234" s="372"/>
      <c r="W234" s="372"/>
    </row>
    <row r="235" spans="1:23" s="68" customFormat="1">
      <c r="A235" s="533" t="s">
        <v>1795</v>
      </c>
      <c r="B235" s="533" t="s">
        <v>301</v>
      </c>
      <c r="C235" s="533">
        <v>332</v>
      </c>
      <c r="D235" s="533" t="s">
        <v>1796</v>
      </c>
      <c r="E235" s="533" t="s">
        <v>1797</v>
      </c>
      <c r="F235" s="533" t="s">
        <v>41</v>
      </c>
      <c r="G235" s="74">
        <v>301.8</v>
      </c>
      <c r="H235" s="74">
        <v>307.2</v>
      </c>
      <c r="I235" s="74">
        <f t="shared" si="3"/>
        <v>5.3999999999999773</v>
      </c>
      <c r="J235" s="533" t="s">
        <v>369</v>
      </c>
      <c r="K235" s="380" t="s">
        <v>942</v>
      </c>
      <c r="L235" s="380" t="s">
        <v>153</v>
      </c>
      <c r="M235" s="380"/>
      <c r="N235" s="380"/>
      <c r="O235" s="534" t="s">
        <v>1748</v>
      </c>
      <c r="P235" s="535" t="s">
        <v>153</v>
      </c>
      <c r="Q235" s="75" t="s">
        <v>1403</v>
      </c>
      <c r="R235" s="380"/>
      <c r="S235" s="380"/>
      <c r="T235" s="380"/>
      <c r="U235" s="380"/>
      <c r="V235" s="380"/>
      <c r="W235" s="380"/>
    </row>
    <row r="236" spans="1:23" s="68" customFormat="1">
      <c r="A236" s="533"/>
      <c r="B236" s="533"/>
      <c r="C236" s="533"/>
      <c r="D236" s="533"/>
      <c r="E236" s="533"/>
      <c r="F236" s="533"/>
      <c r="G236" s="74">
        <v>313.3</v>
      </c>
      <c r="H236" s="74">
        <v>316.39999999999998</v>
      </c>
      <c r="I236" s="74">
        <f t="shared" si="3"/>
        <v>3.0999999999999659</v>
      </c>
      <c r="J236" s="533"/>
      <c r="K236" s="380" t="s">
        <v>942</v>
      </c>
      <c r="L236" s="380" t="s">
        <v>153</v>
      </c>
      <c r="M236" s="380"/>
      <c r="N236" s="380"/>
      <c r="O236" s="534"/>
      <c r="P236" s="535"/>
      <c r="Q236" s="75" t="s">
        <v>1418</v>
      </c>
      <c r="R236" s="380"/>
      <c r="S236" s="380"/>
      <c r="T236" s="380"/>
      <c r="U236" s="380"/>
      <c r="V236" s="380"/>
      <c r="W236" s="380"/>
    </row>
    <row r="237" spans="1:23" s="68" customFormat="1">
      <c r="A237" s="533"/>
      <c r="B237" s="533"/>
      <c r="C237" s="533"/>
      <c r="D237" s="533"/>
      <c r="E237" s="533"/>
      <c r="F237" s="533"/>
      <c r="G237" s="74">
        <v>325.5</v>
      </c>
      <c r="H237" s="74">
        <v>331</v>
      </c>
      <c r="I237" s="74">
        <f t="shared" si="3"/>
        <v>5.5</v>
      </c>
      <c r="J237" s="533"/>
      <c r="K237" s="380" t="s">
        <v>942</v>
      </c>
      <c r="L237" s="380" t="s">
        <v>153</v>
      </c>
      <c r="M237" s="380"/>
      <c r="N237" s="380"/>
      <c r="O237" s="534"/>
      <c r="P237" s="535"/>
      <c r="Q237" s="75" t="s">
        <v>1460</v>
      </c>
      <c r="R237" s="380"/>
      <c r="S237" s="380"/>
      <c r="T237" s="380"/>
      <c r="U237" s="380"/>
      <c r="V237" s="380"/>
      <c r="W237" s="380"/>
    </row>
    <row r="238" spans="1:23" s="68" customFormat="1">
      <c r="A238" s="533"/>
      <c r="B238" s="533"/>
      <c r="C238" s="533"/>
      <c r="D238" s="533"/>
      <c r="E238" s="533"/>
      <c r="F238" s="533"/>
      <c r="G238" s="74">
        <v>355.1</v>
      </c>
      <c r="H238" s="74">
        <v>360.9</v>
      </c>
      <c r="I238" s="74">
        <f t="shared" si="3"/>
        <v>5.7999999999999545</v>
      </c>
      <c r="J238" s="533"/>
      <c r="K238" s="380" t="s">
        <v>942</v>
      </c>
      <c r="L238" s="380" t="s">
        <v>153</v>
      </c>
      <c r="M238" s="380"/>
      <c r="N238" s="380"/>
      <c r="O238" s="534"/>
      <c r="P238" s="535"/>
      <c r="Q238" s="75" t="s">
        <v>1504</v>
      </c>
      <c r="R238" s="380"/>
      <c r="S238" s="380"/>
      <c r="T238" s="380"/>
      <c r="U238" s="380"/>
      <c r="V238" s="380"/>
      <c r="W238" s="380"/>
    </row>
    <row r="239" spans="1:23">
      <c r="A239" s="524" t="s">
        <v>1798</v>
      </c>
      <c r="B239" s="524" t="s">
        <v>302</v>
      </c>
      <c r="C239" s="524">
        <v>335</v>
      </c>
      <c r="D239" s="524" t="s">
        <v>1799</v>
      </c>
      <c r="E239" s="524" t="s">
        <v>1800</v>
      </c>
      <c r="F239" s="372" t="s">
        <v>64</v>
      </c>
      <c r="G239" s="3">
        <v>382.5</v>
      </c>
      <c r="H239" s="3">
        <v>388.6</v>
      </c>
      <c r="I239" s="3">
        <f t="shared" si="3"/>
        <v>6.1000000000000227</v>
      </c>
      <c r="J239" s="372" t="s">
        <v>334</v>
      </c>
      <c r="K239" s="372" t="s">
        <v>942</v>
      </c>
      <c r="L239" s="372" t="s">
        <v>153</v>
      </c>
      <c r="M239" s="372"/>
      <c r="N239" s="372"/>
      <c r="O239" s="525" t="s">
        <v>1495</v>
      </c>
      <c r="P239" s="523" t="s">
        <v>153</v>
      </c>
      <c r="Q239" s="5" t="s">
        <v>1403</v>
      </c>
      <c r="R239" s="372"/>
      <c r="S239" s="372"/>
      <c r="T239" s="372"/>
      <c r="U239" s="372"/>
      <c r="V239" s="372"/>
      <c r="W239" s="372"/>
    </row>
    <row r="240" spans="1:23">
      <c r="A240" s="524"/>
      <c r="B240" s="524"/>
      <c r="C240" s="524"/>
      <c r="D240" s="524"/>
      <c r="E240" s="524"/>
      <c r="F240" s="372" t="s">
        <v>67</v>
      </c>
      <c r="G240" s="3">
        <v>479.5</v>
      </c>
      <c r="H240" s="3">
        <v>480.7</v>
      </c>
      <c r="I240" s="3">
        <f t="shared" si="3"/>
        <v>1.1999999999999886</v>
      </c>
      <c r="J240" s="372" t="s">
        <v>884</v>
      </c>
      <c r="K240" s="372" t="s">
        <v>942</v>
      </c>
      <c r="L240" s="372" t="s">
        <v>153</v>
      </c>
      <c r="M240" s="372"/>
      <c r="N240" s="372"/>
      <c r="O240" s="525"/>
      <c r="P240" s="523"/>
      <c r="Q240" s="5" t="s">
        <v>1418</v>
      </c>
      <c r="R240" s="372"/>
      <c r="S240" s="372"/>
      <c r="T240" s="372"/>
      <c r="U240" s="372"/>
      <c r="V240" s="372"/>
      <c r="W240" s="372"/>
    </row>
    <row r="241" spans="1:21">
      <c r="A241" s="524" t="s">
        <v>1801</v>
      </c>
      <c r="B241" s="524" t="s">
        <v>303</v>
      </c>
      <c r="C241" s="524">
        <v>347</v>
      </c>
      <c r="D241" s="524" t="s">
        <v>1802</v>
      </c>
      <c r="E241" s="524" t="s">
        <v>1803</v>
      </c>
      <c r="F241" s="372" t="s">
        <v>70</v>
      </c>
      <c r="G241" s="3">
        <v>536.79999999999995</v>
      </c>
      <c r="H241" s="3">
        <v>553.79999999999995</v>
      </c>
      <c r="I241" s="3">
        <f t="shared" si="3"/>
        <v>17</v>
      </c>
      <c r="J241" s="372" t="s">
        <v>1804</v>
      </c>
      <c r="K241" s="372" t="s">
        <v>942</v>
      </c>
      <c r="L241" s="372" t="s">
        <v>153</v>
      </c>
      <c r="M241" s="372"/>
      <c r="N241" s="372"/>
      <c r="O241" s="525" t="s">
        <v>1482</v>
      </c>
      <c r="P241" s="523" t="s">
        <v>153</v>
      </c>
      <c r="Q241" s="5" t="s">
        <v>1407</v>
      </c>
      <c r="R241" s="372"/>
      <c r="S241" s="372"/>
      <c r="T241" s="372"/>
      <c r="U241" s="372"/>
    </row>
    <row r="242" spans="1:21">
      <c r="A242" s="524"/>
      <c r="B242" s="524"/>
      <c r="C242" s="524"/>
      <c r="D242" s="524"/>
      <c r="E242" s="524"/>
      <c r="F242" s="372" t="s">
        <v>72</v>
      </c>
      <c r="G242" s="3">
        <v>553.79999999999995</v>
      </c>
      <c r="H242" s="3">
        <v>554.70000000000005</v>
      </c>
      <c r="I242" s="3">
        <f t="shared" si="3"/>
        <v>0.90000000000009095</v>
      </c>
      <c r="J242" s="372" t="s">
        <v>1805</v>
      </c>
      <c r="K242" s="372" t="s">
        <v>942</v>
      </c>
      <c r="L242" s="372" t="s">
        <v>153</v>
      </c>
      <c r="M242" s="372"/>
      <c r="N242" s="372"/>
      <c r="O242" s="525"/>
      <c r="P242" s="523"/>
      <c r="Q242" s="5" t="s">
        <v>1407</v>
      </c>
      <c r="R242" s="372"/>
      <c r="S242" s="372"/>
      <c r="T242" s="372"/>
      <c r="U242" s="372"/>
    </row>
    <row r="243" spans="1:21" ht="105">
      <c r="A243" s="524"/>
      <c r="B243" s="524"/>
      <c r="C243" s="524"/>
      <c r="D243" s="524"/>
      <c r="E243" s="524"/>
      <c r="F243" s="372" t="s">
        <v>74</v>
      </c>
      <c r="G243" s="3">
        <v>569.1</v>
      </c>
      <c r="H243" s="3">
        <v>570</v>
      </c>
      <c r="I243" s="3">
        <f t="shared" si="3"/>
        <v>0.89999999999997726</v>
      </c>
      <c r="J243" s="372" t="s">
        <v>940</v>
      </c>
      <c r="K243" s="372" t="s">
        <v>942</v>
      </c>
      <c r="L243" s="372" t="s">
        <v>153</v>
      </c>
      <c r="M243" s="372"/>
      <c r="N243" s="372"/>
      <c r="O243" s="525"/>
      <c r="P243" s="523"/>
      <c r="Q243" s="5" t="s">
        <v>1504</v>
      </c>
      <c r="R243" s="371" t="s">
        <v>1806</v>
      </c>
      <c r="S243" s="372" t="s">
        <v>154</v>
      </c>
      <c r="T243" s="372" t="s">
        <v>1807</v>
      </c>
      <c r="U243" s="372"/>
    </row>
    <row r="244" spans="1:21">
      <c r="A244" s="524" t="s">
        <v>1808</v>
      </c>
      <c r="B244" s="524" t="s">
        <v>304</v>
      </c>
      <c r="C244" s="524">
        <v>308</v>
      </c>
      <c r="D244" s="524" t="s">
        <v>1809</v>
      </c>
      <c r="E244" s="524" t="s">
        <v>1810</v>
      </c>
      <c r="F244" s="372" t="s">
        <v>64</v>
      </c>
      <c r="G244" s="3">
        <v>225.6</v>
      </c>
      <c r="H244" s="3">
        <v>243.8</v>
      </c>
      <c r="I244" s="3">
        <f t="shared" si="3"/>
        <v>18.200000000000017</v>
      </c>
      <c r="J244" s="372" t="s">
        <v>334</v>
      </c>
      <c r="K244" s="372" t="s">
        <v>942</v>
      </c>
      <c r="L244" s="372" t="s">
        <v>153</v>
      </c>
      <c r="M244" s="372"/>
      <c r="N244" s="372"/>
      <c r="O244" s="525" t="s">
        <v>1495</v>
      </c>
      <c r="P244" s="523" t="s">
        <v>153</v>
      </c>
      <c r="Q244" s="5" t="s">
        <v>1407</v>
      </c>
      <c r="R244" s="372"/>
      <c r="S244" s="372"/>
      <c r="T244" s="372"/>
      <c r="U244" s="372"/>
    </row>
    <row r="245" spans="1:21" ht="120">
      <c r="A245" s="524"/>
      <c r="B245" s="524"/>
      <c r="C245" s="524"/>
      <c r="D245" s="524"/>
      <c r="E245" s="524"/>
      <c r="F245" s="372" t="s">
        <v>74</v>
      </c>
      <c r="G245" s="3">
        <v>417.3</v>
      </c>
      <c r="H245" s="3">
        <v>419.1</v>
      </c>
      <c r="I245" s="3">
        <f t="shared" si="3"/>
        <v>1.8000000000000114</v>
      </c>
      <c r="J245" s="372" t="s">
        <v>940</v>
      </c>
      <c r="K245" s="372" t="s">
        <v>942</v>
      </c>
      <c r="L245" s="372" t="s">
        <v>153</v>
      </c>
      <c r="M245" s="372"/>
      <c r="N245" s="372"/>
      <c r="O245" s="525"/>
      <c r="P245" s="523"/>
      <c r="Q245" s="5" t="s">
        <v>1504</v>
      </c>
      <c r="R245" s="371" t="s">
        <v>1774</v>
      </c>
      <c r="S245" s="372" t="s">
        <v>154</v>
      </c>
      <c r="T245" s="371" t="s">
        <v>1811</v>
      </c>
      <c r="U245" s="372"/>
    </row>
    <row r="246" spans="1:21">
      <c r="A246" s="372" t="s">
        <v>1812</v>
      </c>
      <c r="B246" s="372" t="s">
        <v>305</v>
      </c>
      <c r="C246" s="372">
        <v>313</v>
      </c>
      <c r="D246" s="372" t="s">
        <v>1813</v>
      </c>
      <c r="E246" s="372" t="s">
        <v>1814</v>
      </c>
      <c r="F246" s="372" t="s">
        <v>64</v>
      </c>
      <c r="G246" s="3">
        <v>196.9</v>
      </c>
      <c r="H246" s="3">
        <v>203.1</v>
      </c>
      <c r="I246" s="3">
        <f t="shared" si="3"/>
        <v>6.1999999999999886</v>
      </c>
      <c r="J246" s="372" t="s">
        <v>334</v>
      </c>
      <c r="K246" s="372" t="s">
        <v>942</v>
      </c>
      <c r="L246" s="372" t="s">
        <v>153</v>
      </c>
      <c r="M246" s="372"/>
      <c r="N246" s="372"/>
      <c r="O246" s="373" t="s">
        <v>1748</v>
      </c>
      <c r="P246" s="371" t="s">
        <v>153</v>
      </c>
      <c r="Q246" s="5" t="s">
        <v>1403</v>
      </c>
      <c r="R246" s="372"/>
      <c r="S246" s="372"/>
      <c r="T246" s="372"/>
      <c r="U246" s="372"/>
    </row>
    <row r="247" spans="1:21">
      <c r="A247" s="524" t="s">
        <v>1815</v>
      </c>
      <c r="B247" s="524" t="s">
        <v>306</v>
      </c>
      <c r="C247" s="524">
        <v>314</v>
      </c>
      <c r="D247" s="524" t="s">
        <v>1816</v>
      </c>
      <c r="E247" s="524" t="s">
        <v>1817</v>
      </c>
      <c r="F247" s="524" t="s">
        <v>64</v>
      </c>
      <c r="G247" s="3">
        <v>193.5</v>
      </c>
      <c r="H247" s="3">
        <v>199.9</v>
      </c>
      <c r="I247" s="3">
        <f t="shared" si="3"/>
        <v>6.4000000000000057</v>
      </c>
      <c r="J247" s="524" t="s">
        <v>334</v>
      </c>
      <c r="K247" s="372" t="s">
        <v>942</v>
      </c>
      <c r="L247" s="372" t="s">
        <v>153</v>
      </c>
      <c r="M247" s="372"/>
      <c r="N247" s="372"/>
      <c r="O247" s="525" t="s">
        <v>1748</v>
      </c>
      <c r="P247" s="523" t="s">
        <v>153</v>
      </c>
      <c r="Q247" s="5" t="s">
        <v>1394</v>
      </c>
      <c r="R247" s="372"/>
      <c r="S247" s="372"/>
      <c r="T247" s="372"/>
      <c r="U247" s="372"/>
    </row>
    <row r="248" spans="1:21">
      <c r="A248" s="524"/>
      <c r="B248" s="524"/>
      <c r="C248" s="524"/>
      <c r="D248" s="524"/>
      <c r="E248" s="524"/>
      <c r="F248" s="524"/>
      <c r="G248" s="3">
        <v>207.6</v>
      </c>
      <c r="H248" s="3">
        <v>213.7</v>
      </c>
      <c r="I248" s="3">
        <f t="shared" si="3"/>
        <v>6.0999999999999943</v>
      </c>
      <c r="J248" s="524"/>
      <c r="K248" s="372" t="s">
        <v>942</v>
      </c>
      <c r="L248" s="372" t="s">
        <v>153</v>
      </c>
      <c r="M248" s="372"/>
      <c r="N248" s="372"/>
      <c r="O248" s="525"/>
      <c r="P248" s="523"/>
      <c r="Q248" s="5" t="s">
        <v>1460</v>
      </c>
      <c r="R248" s="372"/>
      <c r="S248" s="372"/>
      <c r="T248" s="372"/>
      <c r="U248" s="372"/>
    </row>
    <row r="249" spans="1:21" ht="105">
      <c r="A249" s="524"/>
      <c r="B249" s="524"/>
      <c r="C249" s="524"/>
      <c r="D249" s="524"/>
      <c r="E249" s="524"/>
      <c r="F249" s="372" t="s">
        <v>74</v>
      </c>
      <c r="G249" s="3">
        <v>388</v>
      </c>
      <c r="H249" s="3">
        <v>389.2</v>
      </c>
      <c r="I249" s="3">
        <f t="shared" si="3"/>
        <v>1.1999999999999886</v>
      </c>
      <c r="J249" s="372" t="s">
        <v>940</v>
      </c>
      <c r="K249" s="372" t="s">
        <v>942</v>
      </c>
      <c r="L249" s="372" t="s">
        <v>153</v>
      </c>
      <c r="M249" s="372"/>
      <c r="N249" s="372"/>
      <c r="O249" s="525"/>
      <c r="P249" s="523"/>
      <c r="Q249" s="5" t="s">
        <v>1504</v>
      </c>
      <c r="R249" s="371" t="s">
        <v>1774</v>
      </c>
      <c r="S249" s="372" t="s">
        <v>154</v>
      </c>
      <c r="T249" s="371" t="s">
        <v>1818</v>
      </c>
      <c r="U249" s="372"/>
    </row>
    <row r="250" spans="1:21">
      <c r="A250" s="524" t="s">
        <v>1819</v>
      </c>
      <c r="B250" s="524" t="s">
        <v>307</v>
      </c>
      <c r="C250" s="524">
        <v>295</v>
      </c>
      <c r="D250" s="524" t="s">
        <v>1820</v>
      </c>
      <c r="E250" s="524" t="s">
        <v>1821</v>
      </c>
      <c r="F250" s="524" t="s">
        <v>64</v>
      </c>
      <c r="G250" s="3">
        <v>309.10000000000002</v>
      </c>
      <c r="H250" s="3">
        <v>320.3</v>
      </c>
      <c r="I250" s="3">
        <f t="shared" ref="I250:I252" si="5">H250-G250</f>
        <v>11.199999999999989</v>
      </c>
      <c r="J250" s="524" t="s">
        <v>334</v>
      </c>
      <c r="K250" s="372" t="s">
        <v>942</v>
      </c>
      <c r="L250" s="372" t="s">
        <v>153</v>
      </c>
      <c r="M250" s="372"/>
      <c r="N250" s="372"/>
      <c r="O250" s="525" t="s">
        <v>1748</v>
      </c>
      <c r="P250" s="523" t="s">
        <v>153</v>
      </c>
      <c r="Q250" s="5" t="s">
        <v>1394</v>
      </c>
      <c r="R250" s="372"/>
      <c r="S250" s="372"/>
      <c r="T250" s="372"/>
      <c r="U250" s="372"/>
    </row>
    <row r="251" spans="1:21">
      <c r="A251" s="524"/>
      <c r="B251" s="524"/>
      <c r="C251" s="524"/>
      <c r="D251" s="524"/>
      <c r="E251" s="524"/>
      <c r="F251" s="524"/>
      <c r="G251" s="3">
        <v>321.3</v>
      </c>
      <c r="H251" s="3">
        <v>327.39999999999998</v>
      </c>
      <c r="I251" s="3">
        <f t="shared" si="5"/>
        <v>6.0999999999999659</v>
      </c>
      <c r="J251" s="524"/>
      <c r="K251" s="372" t="s">
        <v>942</v>
      </c>
      <c r="L251" s="372" t="s">
        <v>153</v>
      </c>
      <c r="M251" s="372"/>
      <c r="N251" s="372"/>
      <c r="O251" s="525"/>
      <c r="P251" s="523"/>
      <c r="Q251" s="5" t="s">
        <v>1460</v>
      </c>
      <c r="R251" s="372"/>
      <c r="S251" s="372"/>
      <c r="T251" s="372"/>
      <c r="U251" s="372"/>
    </row>
    <row r="252" spans="1:21" ht="75">
      <c r="A252" s="524"/>
      <c r="B252" s="524"/>
      <c r="C252" s="524"/>
      <c r="D252" s="524"/>
      <c r="E252" s="524"/>
      <c r="F252" s="372" t="s">
        <v>74</v>
      </c>
      <c r="G252" s="3">
        <v>428.2</v>
      </c>
      <c r="H252" s="3">
        <v>434.3</v>
      </c>
      <c r="I252" s="3">
        <f t="shared" si="5"/>
        <v>6.1000000000000227</v>
      </c>
      <c r="J252" s="372" t="s">
        <v>940</v>
      </c>
      <c r="K252" s="372" t="s">
        <v>942</v>
      </c>
      <c r="L252" s="372" t="s">
        <v>153</v>
      </c>
      <c r="M252" s="372"/>
      <c r="N252" s="372"/>
      <c r="O252" s="525"/>
      <c r="P252" s="523"/>
      <c r="Q252" s="5" t="s">
        <v>1504</v>
      </c>
      <c r="R252" s="371" t="s">
        <v>1822</v>
      </c>
      <c r="S252" s="371" t="s">
        <v>154</v>
      </c>
      <c r="T252" s="371" t="s">
        <v>1823</v>
      </c>
      <c r="U252" s="375"/>
    </row>
  </sheetData>
  <mergeCells count="545">
    <mergeCell ref="S31:S34"/>
    <mergeCell ref="U31:U34"/>
    <mergeCell ref="S19:S24"/>
    <mergeCell ref="A57:A62"/>
    <mergeCell ref="L216:L217"/>
    <mergeCell ref="O216:O217"/>
    <mergeCell ref="P216:P217"/>
    <mergeCell ref="B57:B62"/>
    <mergeCell ref="C57:C62"/>
    <mergeCell ref="D57:D62"/>
    <mergeCell ref="E57:E62"/>
    <mergeCell ref="L57:L62"/>
    <mergeCell ref="O57:O62"/>
    <mergeCell ref="P57:P62"/>
    <mergeCell ref="F216:F217"/>
    <mergeCell ref="J216:J217"/>
    <mergeCell ref="B216:B217"/>
    <mergeCell ref="C216:C217"/>
    <mergeCell ref="D216:D217"/>
    <mergeCell ref="E216:E217"/>
    <mergeCell ref="C143:C145"/>
    <mergeCell ref="D143:D145"/>
    <mergeCell ref="E143:E145"/>
    <mergeCell ref="C146:C150"/>
    <mergeCell ref="A135:A137"/>
    <mergeCell ref="A218:A219"/>
    <mergeCell ref="B218:B219"/>
    <mergeCell ref="C218:C219"/>
    <mergeCell ref="D218:D219"/>
    <mergeCell ref="E218:E219"/>
    <mergeCell ref="L218:L219"/>
    <mergeCell ref="B135:B137"/>
    <mergeCell ref="F136:F137"/>
    <mergeCell ref="J135:J137"/>
    <mergeCell ref="L135:L137"/>
    <mergeCell ref="C135:C137"/>
    <mergeCell ref="D135:D137"/>
    <mergeCell ref="E135:E137"/>
    <mergeCell ref="F147:F148"/>
    <mergeCell ref="F149:F150"/>
    <mergeCell ref="A146:A150"/>
    <mergeCell ref="B146:B150"/>
    <mergeCell ref="J147:J150"/>
    <mergeCell ref="A202:A203"/>
    <mergeCell ref="B202:B203"/>
    <mergeCell ref="O218:O219"/>
    <mergeCell ref="A155:A162"/>
    <mergeCell ref="B155:B162"/>
    <mergeCell ref="F158:F159"/>
    <mergeCell ref="F160:F161"/>
    <mergeCell ref="J157:J159"/>
    <mergeCell ref="J160:J161"/>
    <mergeCell ref="O155:O162"/>
    <mergeCell ref="A169:A171"/>
    <mergeCell ref="B169:B171"/>
    <mergeCell ref="J170:J171"/>
    <mergeCell ref="O169:O171"/>
    <mergeCell ref="F178:F179"/>
    <mergeCell ref="J178:J179"/>
    <mergeCell ref="J180:J181"/>
    <mergeCell ref="O177:O181"/>
    <mergeCell ref="A216:A217"/>
    <mergeCell ref="A184:A185"/>
    <mergeCell ref="B184:B185"/>
    <mergeCell ref="O184:O185"/>
    <mergeCell ref="F194:F195"/>
    <mergeCell ref="J194:J195"/>
    <mergeCell ref="A192:A195"/>
    <mergeCell ref="B192:B195"/>
    <mergeCell ref="P218:P219"/>
    <mergeCell ref="F218:F219"/>
    <mergeCell ref="J218:J219"/>
    <mergeCell ref="D117:D120"/>
    <mergeCell ref="E117:E120"/>
    <mergeCell ref="C121:C122"/>
    <mergeCell ref="D121:D122"/>
    <mergeCell ref="E121:E122"/>
    <mergeCell ref="C124:C125"/>
    <mergeCell ref="D124:D125"/>
    <mergeCell ref="E124:E125"/>
    <mergeCell ref="C126:C127"/>
    <mergeCell ref="D126:D127"/>
    <mergeCell ref="E126:E127"/>
    <mergeCell ref="O135:O137"/>
    <mergeCell ref="P135:P137"/>
    <mergeCell ref="P129:P132"/>
    <mergeCell ref="P133:P134"/>
    <mergeCell ref="J124:J125"/>
    <mergeCell ref="L124:L125"/>
    <mergeCell ref="P124:P125"/>
    <mergeCell ref="F126:F127"/>
    <mergeCell ref="J126:J127"/>
    <mergeCell ref="L126:L127"/>
    <mergeCell ref="A230:A231"/>
    <mergeCell ref="A235:A238"/>
    <mergeCell ref="A239:A240"/>
    <mergeCell ref="A241:A243"/>
    <mergeCell ref="A244:A245"/>
    <mergeCell ref="A247:A249"/>
    <mergeCell ref="A250:A252"/>
    <mergeCell ref="C29:C30"/>
    <mergeCell ref="D29:D30"/>
    <mergeCell ref="C31:C34"/>
    <mergeCell ref="D31:D34"/>
    <mergeCell ref="C36:C41"/>
    <mergeCell ref="D36:D41"/>
    <mergeCell ref="C43:C46"/>
    <mergeCell ref="D43:D46"/>
    <mergeCell ref="C51:C56"/>
    <mergeCell ref="D51:D56"/>
    <mergeCell ref="C63:C68"/>
    <mergeCell ref="D63:D68"/>
    <mergeCell ref="C69:C76"/>
    <mergeCell ref="D69:D76"/>
    <mergeCell ref="C78:C80"/>
    <mergeCell ref="D78:D80"/>
    <mergeCell ref="C81:C82"/>
    <mergeCell ref="F247:F248"/>
    <mergeCell ref="B247:B249"/>
    <mergeCell ref="J247:J248"/>
    <mergeCell ref="O247:O249"/>
    <mergeCell ref="P247:P249"/>
    <mergeCell ref="F250:F251"/>
    <mergeCell ref="J250:J251"/>
    <mergeCell ref="B250:B252"/>
    <mergeCell ref="O250:O252"/>
    <mergeCell ref="P250:P252"/>
    <mergeCell ref="C247:C249"/>
    <mergeCell ref="D247:D249"/>
    <mergeCell ref="E247:E249"/>
    <mergeCell ref="C250:C252"/>
    <mergeCell ref="D250:D252"/>
    <mergeCell ref="E250:E252"/>
    <mergeCell ref="B239:B240"/>
    <mergeCell ref="O239:O240"/>
    <mergeCell ref="P239:P240"/>
    <mergeCell ref="B241:B243"/>
    <mergeCell ref="O241:O243"/>
    <mergeCell ref="P241:P243"/>
    <mergeCell ref="B244:B245"/>
    <mergeCell ref="O244:O245"/>
    <mergeCell ref="P244:P245"/>
    <mergeCell ref="C239:C240"/>
    <mergeCell ref="D239:D240"/>
    <mergeCell ref="E239:E240"/>
    <mergeCell ref="C241:C243"/>
    <mergeCell ref="D241:D243"/>
    <mergeCell ref="E241:E243"/>
    <mergeCell ref="C244:C245"/>
    <mergeCell ref="D244:D245"/>
    <mergeCell ref="E244:E245"/>
    <mergeCell ref="J230:J231"/>
    <mergeCell ref="B230:B231"/>
    <mergeCell ref="O230:O231"/>
    <mergeCell ref="P230:P231"/>
    <mergeCell ref="B235:B238"/>
    <mergeCell ref="F235:F238"/>
    <mergeCell ref="J235:J238"/>
    <mergeCell ref="O235:O238"/>
    <mergeCell ref="P235:P238"/>
    <mergeCell ref="C230:C231"/>
    <mergeCell ref="D230:D231"/>
    <mergeCell ref="E230:E231"/>
    <mergeCell ref="C235:C238"/>
    <mergeCell ref="D235:D238"/>
    <mergeCell ref="E235:E238"/>
    <mergeCell ref="A222:A223"/>
    <mergeCell ref="B222:B223"/>
    <mergeCell ref="O222:O223"/>
    <mergeCell ref="P222:P223"/>
    <mergeCell ref="F226:F227"/>
    <mergeCell ref="J226:J227"/>
    <mergeCell ref="B226:B227"/>
    <mergeCell ref="O226:O227"/>
    <mergeCell ref="P226:P227"/>
    <mergeCell ref="A226:A227"/>
    <mergeCell ref="C222:C223"/>
    <mergeCell ref="D222:D223"/>
    <mergeCell ref="E222:E223"/>
    <mergeCell ref="C226:C227"/>
    <mergeCell ref="D226:D227"/>
    <mergeCell ref="E226:E227"/>
    <mergeCell ref="O129:O132"/>
    <mergeCell ref="A133:A134"/>
    <mergeCell ref="B133:B134"/>
    <mergeCell ref="L133:L134"/>
    <mergeCell ref="O133:O134"/>
    <mergeCell ref="F129:F131"/>
    <mergeCell ref="A129:A132"/>
    <mergeCell ref="B129:B132"/>
    <mergeCell ref="J129:J132"/>
    <mergeCell ref="L129:L132"/>
    <mergeCell ref="C129:C132"/>
    <mergeCell ref="D129:D132"/>
    <mergeCell ref="E129:E132"/>
    <mergeCell ref="C133:C134"/>
    <mergeCell ref="D133:D134"/>
    <mergeCell ref="E133:E134"/>
    <mergeCell ref="A126:A127"/>
    <mergeCell ref="B126:B127"/>
    <mergeCell ref="O126:O127"/>
    <mergeCell ref="P126:P127"/>
    <mergeCell ref="A124:A125"/>
    <mergeCell ref="B124:B125"/>
    <mergeCell ref="F124:F125"/>
    <mergeCell ref="O124:O125"/>
    <mergeCell ref="O117:O120"/>
    <mergeCell ref="P117:P120"/>
    <mergeCell ref="O121:O122"/>
    <mergeCell ref="P121:P122"/>
    <mergeCell ref="A121:A122"/>
    <mergeCell ref="B121:B122"/>
    <mergeCell ref="A117:A120"/>
    <mergeCell ref="B117:B120"/>
    <mergeCell ref="F121:F122"/>
    <mergeCell ref="J121:J122"/>
    <mergeCell ref="A114:A116"/>
    <mergeCell ref="B114:B116"/>
    <mergeCell ref="L114:L116"/>
    <mergeCell ref="L117:L118"/>
    <mergeCell ref="L119:L120"/>
    <mergeCell ref="O114:O116"/>
    <mergeCell ref="P114:P116"/>
    <mergeCell ref="F118:F119"/>
    <mergeCell ref="J115:J116"/>
    <mergeCell ref="J118:J120"/>
    <mergeCell ref="C114:C116"/>
    <mergeCell ref="D114:D116"/>
    <mergeCell ref="E114:E116"/>
    <mergeCell ref="C117:C120"/>
    <mergeCell ref="B110:B113"/>
    <mergeCell ref="A110:A113"/>
    <mergeCell ref="L110:L113"/>
    <mergeCell ref="O110:O113"/>
    <mergeCell ref="P110:P113"/>
    <mergeCell ref="A106:A108"/>
    <mergeCell ref="B106:B108"/>
    <mergeCell ref="L106:L108"/>
    <mergeCell ref="O106:O108"/>
    <mergeCell ref="P106:P108"/>
    <mergeCell ref="J107:J108"/>
    <mergeCell ref="J112:J113"/>
    <mergeCell ref="C106:C108"/>
    <mergeCell ref="D106:D108"/>
    <mergeCell ref="E106:E108"/>
    <mergeCell ref="C110:C113"/>
    <mergeCell ref="D110:D113"/>
    <mergeCell ref="E110:E113"/>
    <mergeCell ref="L104:L105"/>
    <mergeCell ref="P104:P105"/>
    <mergeCell ref="O104:O105"/>
    <mergeCell ref="A104:A105"/>
    <mergeCell ref="B104:B105"/>
    <mergeCell ref="A102:A103"/>
    <mergeCell ref="B102:B103"/>
    <mergeCell ref="L102:L103"/>
    <mergeCell ref="O102:O103"/>
    <mergeCell ref="P102:P103"/>
    <mergeCell ref="C102:C103"/>
    <mergeCell ref="D102:D103"/>
    <mergeCell ref="E102:E103"/>
    <mergeCell ref="C104:C105"/>
    <mergeCell ref="D104:D105"/>
    <mergeCell ref="E104:E105"/>
    <mergeCell ref="A100:A101"/>
    <mergeCell ref="B100:B101"/>
    <mergeCell ref="L100:L101"/>
    <mergeCell ref="O100:O101"/>
    <mergeCell ref="P100:P101"/>
    <mergeCell ref="A98:A99"/>
    <mergeCell ref="B98:B99"/>
    <mergeCell ref="L98:L99"/>
    <mergeCell ref="O98:O99"/>
    <mergeCell ref="P98:P99"/>
    <mergeCell ref="C98:C99"/>
    <mergeCell ref="D98:D99"/>
    <mergeCell ref="E98:E99"/>
    <mergeCell ref="C100:C101"/>
    <mergeCell ref="D100:D101"/>
    <mergeCell ref="E100:E101"/>
    <mergeCell ref="L96:L97"/>
    <mergeCell ref="A96:A97"/>
    <mergeCell ref="B96:B97"/>
    <mergeCell ref="O96:O97"/>
    <mergeCell ref="P96:P97"/>
    <mergeCell ref="A91:A93"/>
    <mergeCell ref="B91:B93"/>
    <mergeCell ref="L91:L93"/>
    <mergeCell ref="O91:O93"/>
    <mergeCell ref="P91:P93"/>
    <mergeCell ref="C91:C93"/>
    <mergeCell ref="D91:D93"/>
    <mergeCell ref="E91:E93"/>
    <mergeCell ref="C96:C97"/>
    <mergeCell ref="D96:D97"/>
    <mergeCell ref="E96:E97"/>
    <mergeCell ref="L87:L89"/>
    <mergeCell ref="A87:A89"/>
    <mergeCell ref="B87:B89"/>
    <mergeCell ref="O87:O89"/>
    <mergeCell ref="P87:P89"/>
    <mergeCell ref="J87:J88"/>
    <mergeCell ref="A81:A82"/>
    <mergeCell ref="B81:B82"/>
    <mergeCell ref="O81:O82"/>
    <mergeCell ref="P81:P82"/>
    <mergeCell ref="A83:A84"/>
    <mergeCell ref="B83:B84"/>
    <mergeCell ref="O83:O84"/>
    <mergeCell ref="P83:P84"/>
    <mergeCell ref="D81:D82"/>
    <mergeCell ref="E81:E82"/>
    <mergeCell ref="E83:E84"/>
    <mergeCell ref="D83:D84"/>
    <mergeCell ref="C83:C84"/>
    <mergeCell ref="C87:C89"/>
    <mergeCell ref="D87:D89"/>
    <mergeCell ref="E87:E89"/>
    <mergeCell ref="O78:O80"/>
    <mergeCell ref="P78:P80"/>
    <mergeCell ref="F81:F82"/>
    <mergeCell ref="J81:J82"/>
    <mergeCell ref="L81:L82"/>
    <mergeCell ref="A78:A80"/>
    <mergeCell ref="B78:B80"/>
    <mergeCell ref="F78:F80"/>
    <mergeCell ref="J78:J80"/>
    <mergeCell ref="L78:L80"/>
    <mergeCell ref="E78:E80"/>
    <mergeCell ref="O69:O76"/>
    <mergeCell ref="P69:P76"/>
    <mergeCell ref="L63:L68"/>
    <mergeCell ref="B63:B68"/>
    <mergeCell ref="A63:A68"/>
    <mergeCell ref="O63:O68"/>
    <mergeCell ref="P63:P68"/>
    <mergeCell ref="E63:E68"/>
    <mergeCell ref="E69:E76"/>
    <mergeCell ref="L11:L12"/>
    <mergeCell ref="A17:A18"/>
    <mergeCell ref="B17:B18"/>
    <mergeCell ref="C17:C18"/>
    <mergeCell ref="D17:D18"/>
    <mergeCell ref="E17:E18"/>
    <mergeCell ref="A51:A56"/>
    <mergeCell ref="B51:B56"/>
    <mergeCell ref="L51:L56"/>
    <mergeCell ref="L37:L41"/>
    <mergeCell ref="A43:A46"/>
    <mergeCell ref="B43:B46"/>
    <mergeCell ref="L43:L46"/>
    <mergeCell ref="F37:F41"/>
    <mergeCell ref="J37:J41"/>
    <mergeCell ref="E29:E30"/>
    <mergeCell ref="E31:E34"/>
    <mergeCell ref="E36:E41"/>
    <mergeCell ref="E43:E46"/>
    <mergeCell ref="E51:E56"/>
    <mergeCell ref="L17:L18"/>
    <mergeCell ref="L29:L30"/>
    <mergeCell ref="A29:A30"/>
    <mergeCell ref="B29:B30"/>
    <mergeCell ref="G1:H1"/>
    <mergeCell ref="A7:A10"/>
    <mergeCell ref="B7:B10"/>
    <mergeCell ref="C7:C10"/>
    <mergeCell ref="D7:D10"/>
    <mergeCell ref="E7:E10"/>
    <mergeCell ref="L15:L16"/>
    <mergeCell ref="O15:O16"/>
    <mergeCell ref="P15:P16"/>
    <mergeCell ref="A15:A16"/>
    <mergeCell ref="B15:B16"/>
    <mergeCell ref="C15:C16"/>
    <mergeCell ref="D15:D16"/>
    <mergeCell ref="E15:E16"/>
    <mergeCell ref="O7:O10"/>
    <mergeCell ref="P7:P10"/>
    <mergeCell ref="A11:A12"/>
    <mergeCell ref="B11:B12"/>
    <mergeCell ref="C11:C12"/>
    <mergeCell ref="D11:D12"/>
    <mergeCell ref="E11:E12"/>
    <mergeCell ref="O11:O12"/>
    <mergeCell ref="P11:P12"/>
    <mergeCell ref="L7:L10"/>
    <mergeCell ref="O17:O18"/>
    <mergeCell ref="P17:P18"/>
    <mergeCell ref="B19:B24"/>
    <mergeCell ref="A19:A24"/>
    <mergeCell ref="C19:C24"/>
    <mergeCell ref="D19:D24"/>
    <mergeCell ref="E19:E24"/>
    <mergeCell ref="L19:L24"/>
    <mergeCell ref="O19:O24"/>
    <mergeCell ref="P19:P24"/>
    <mergeCell ref="O29:O30"/>
    <mergeCell ref="P29:P30"/>
    <mergeCell ref="A143:A145"/>
    <mergeCell ref="B143:B145"/>
    <mergeCell ref="J144:J145"/>
    <mergeCell ref="O143:O145"/>
    <mergeCell ref="P143:P145"/>
    <mergeCell ref="J31:J33"/>
    <mergeCell ref="B36:B41"/>
    <mergeCell ref="A36:A41"/>
    <mergeCell ref="A31:A34"/>
    <mergeCell ref="B31:B34"/>
    <mergeCell ref="F31:F34"/>
    <mergeCell ref="O31:O34"/>
    <mergeCell ref="P31:P34"/>
    <mergeCell ref="O51:O56"/>
    <mergeCell ref="P51:P56"/>
    <mergeCell ref="O36:O41"/>
    <mergeCell ref="P36:P41"/>
    <mergeCell ref="O43:O46"/>
    <mergeCell ref="P43:P46"/>
    <mergeCell ref="L69:L76"/>
    <mergeCell ref="A69:A76"/>
    <mergeCell ref="B69:B76"/>
    <mergeCell ref="O146:O150"/>
    <mergeCell ref="P146:P150"/>
    <mergeCell ref="J153:J154"/>
    <mergeCell ref="A151:A154"/>
    <mergeCell ref="B151:B154"/>
    <mergeCell ref="O151:O154"/>
    <mergeCell ref="P151:P154"/>
    <mergeCell ref="E151:E154"/>
    <mergeCell ref="C151:C154"/>
    <mergeCell ref="D151:D154"/>
    <mergeCell ref="D146:D150"/>
    <mergeCell ref="E146:E150"/>
    <mergeCell ref="P155:P162"/>
    <mergeCell ref="F163:F164"/>
    <mergeCell ref="A163:A167"/>
    <mergeCell ref="B163:B167"/>
    <mergeCell ref="J163:J164"/>
    <mergeCell ref="J166:J167"/>
    <mergeCell ref="O163:O167"/>
    <mergeCell ref="P163:P167"/>
    <mergeCell ref="C155:C162"/>
    <mergeCell ref="D155:D162"/>
    <mergeCell ref="E155:E162"/>
    <mergeCell ref="C163:C167"/>
    <mergeCell ref="D163:D167"/>
    <mergeCell ref="E163:E167"/>
    <mergeCell ref="P169:P171"/>
    <mergeCell ref="F172:F173"/>
    <mergeCell ref="F174:F175"/>
    <mergeCell ref="J172:J173"/>
    <mergeCell ref="J174:J176"/>
    <mergeCell ref="A172:A176"/>
    <mergeCell ref="B172:B176"/>
    <mergeCell ref="O172:O176"/>
    <mergeCell ref="P172:P176"/>
    <mergeCell ref="C169:C171"/>
    <mergeCell ref="D169:D171"/>
    <mergeCell ref="E169:E171"/>
    <mergeCell ref="C172:C176"/>
    <mergeCell ref="D172:D176"/>
    <mergeCell ref="E172:E176"/>
    <mergeCell ref="P177:P181"/>
    <mergeCell ref="A177:A181"/>
    <mergeCell ref="B177:B181"/>
    <mergeCell ref="O182:O183"/>
    <mergeCell ref="P182:P183"/>
    <mergeCell ref="A182:A183"/>
    <mergeCell ref="B182:B183"/>
    <mergeCell ref="C177:C181"/>
    <mergeCell ref="D177:D181"/>
    <mergeCell ref="E177:E181"/>
    <mergeCell ref="C182:C183"/>
    <mergeCell ref="D182:D183"/>
    <mergeCell ref="E182:E183"/>
    <mergeCell ref="P184:P185"/>
    <mergeCell ref="A186:A188"/>
    <mergeCell ref="B186:B188"/>
    <mergeCell ref="P186:P188"/>
    <mergeCell ref="O186:O188"/>
    <mergeCell ref="A189:A190"/>
    <mergeCell ref="B189:B190"/>
    <mergeCell ref="O189:O190"/>
    <mergeCell ref="P189:P190"/>
    <mergeCell ref="C184:C185"/>
    <mergeCell ref="D184:D185"/>
    <mergeCell ref="E184:E185"/>
    <mergeCell ref="C186:C188"/>
    <mergeCell ref="D186:D188"/>
    <mergeCell ref="E186:E188"/>
    <mergeCell ref="C189:C190"/>
    <mergeCell ref="D189:D190"/>
    <mergeCell ref="E189:E190"/>
    <mergeCell ref="O192:O195"/>
    <mergeCell ref="P192:P195"/>
    <mergeCell ref="A197:A201"/>
    <mergeCell ref="B197:B201"/>
    <mergeCell ref="J199:J200"/>
    <mergeCell ref="O197:O201"/>
    <mergeCell ref="P197:P201"/>
    <mergeCell ref="C192:C195"/>
    <mergeCell ref="D192:D195"/>
    <mergeCell ref="E192:E195"/>
    <mergeCell ref="C197:C201"/>
    <mergeCell ref="D197:D201"/>
    <mergeCell ref="E197:E201"/>
    <mergeCell ref="O202:O203"/>
    <mergeCell ref="P202:P203"/>
    <mergeCell ref="A204:A205"/>
    <mergeCell ref="B204:B205"/>
    <mergeCell ref="O204:O205"/>
    <mergeCell ref="P204:P205"/>
    <mergeCell ref="A206:A207"/>
    <mergeCell ref="B206:B207"/>
    <mergeCell ref="O206:O207"/>
    <mergeCell ref="P206:P207"/>
    <mergeCell ref="C202:C203"/>
    <mergeCell ref="D202:D203"/>
    <mergeCell ref="E202:E203"/>
    <mergeCell ref="C204:C205"/>
    <mergeCell ref="D204:D205"/>
    <mergeCell ref="E204:E205"/>
    <mergeCell ref="C206:C207"/>
    <mergeCell ref="D206:D207"/>
    <mergeCell ref="E206:E207"/>
    <mergeCell ref="O208:O209"/>
    <mergeCell ref="P208:P209"/>
    <mergeCell ref="A208:A209"/>
    <mergeCell ref="B208:B209"/>
    <mergeCell ref="A211:A212"/>
    <mergeCell ref="B211:B212"/>
    <mergeCell ref="O211:O212"/>
    <mergeCell ref="P211:P212"/>
    <mergeCell ref="A213:A215"/>
    <mergeCell ref="B213:B215"/>
    <mergeCell ref="O213:O215"/>
    <mergeCell ref="P213:P215"/>
    <mergeCell ref="C208:C209"/>
    <mergeCell ref="D208:D209"/>
    <mergeCell ref="E208:E209"/>
    <mergeCell ref="C211:C212"/>
    <mergeCell ref="D211:D212"/>
    <mergeCell ref="E211:E212"/>
    <mergeCell ref="C213:C215"/>
    <mergeCell ref="D213:D215"/>
    <mergeCell ref="E213:E215"/>
  </mergeCells>
  <phoneticPr fontId="24" type="noConversion"/>
  <hyperlinks>
    <hyperlink ref="U5" r:id="rId1"/>
    <hyperlink ref="U7" r:id="rId2"/>
    <hyperlink ref="U28" r:id="rId3"/>
    <hyperlink ref="U29" r:id="rId4"/>
    <hyperlink ref="U30" r:id="rId5"/>
    <hyperlink ref="U35" r:id="rId6"/>
    <hyperlink ref="U42" r:id="rId7"/>
    <hyperlink ref="U77" r:id="rId8"/>
    <hyperlink ref="U83" r:id="rId9"/>
    <hyperlink ref="U94" r:id="rId10"/>
    <hyperlink ref="U107" r:id="rId11"/>
    <hyperlink ref="U128" r:id="rId12"/>
    <hyperlink ref="U191" r:id="rId13"/>
    <hyperlink ref="U197" r:id="rId14"/>
    <hyperlink ref="U111" r:id="rId15"/>
    <hyperlink ref="U114" r:id="rId16"/>
    <hyperlink ref="U151" r:id="rId17"/>
    <hyperlink ref="U152" r:id="rId18"/>
    <hyperlink ref="U9" r:id="rId19"/>
    <hyperlink ref="U13" r:id="rId20"/>
    <hyperlink ref="V14" r:id="rId21"/>
    <hyperlink ref="W14" r:id="rId22"/>
    <hyperlink ref="U14" r:id="rId23"/>
    <hyperlink ref="V15" r:id="rId24" display="https://www.dropbox.com/sh/e2l8rqdnhxiwzxw/AABlZ_BKfxxvIu_cucTaPhjWa?dl=0"/>
    <hyperlink ref="W15" r:id="rId25"/>
    <hyperlink ref="U15" r:id="rId26"/>
    <hyperlink ref="V17" r:id="rId27"/>
    <hyperlink ref="W17" r:id="rId28"/>
    <hyperlink ref="U17" r:id="rId29"/>
    <hyperlink ref="V44" r:id="rId30"/>
    <hyperlink ref="W44" r:id="rId31"/>
    <hyperlink ref="U44" r:id="rId32"/>
    <hyperlink ref="U112" r:id="rId33"/>
    <hyperlink ref="V112" r:id="rId34"/>
    <hyperlink ref="W112" r:id="rId35"/>
    <hyperlink ref="V122" r:id="rId36"/>
    <hyperlink ref="W122" r:id="rId37"/>
    <hyperlink ref="U122" r:id="rId38"/>
    <hyperlink ref="V199" r:id="rId39"/>
    <hyperlink ref="W199" r:id="rId40"/>
    <hyperlink ref="U198" r:id="rId41"/>
    <hyperlink ref="U199" r:id="rId42"/>
    <hyperlink ref="V210" r:id="rId43"/>
    <hyperlink ref="W210" r:id="rId44"/>
    <hyperlink ref="U210" r:id="rId45"/>
    <hyperlink ref="V38" r:id="rId46"/>
    <hyperlink ref="W38" r:id="rId47"/>
    <hyperlink ref="U38" r:id="rId48"/>
    <hyperlink ref="V47" r:id="rId49"/>
    <hyperlink ref="W47" r:id="rId50"/>
    <hyperlink ref="U47" r:id="rId51"/>
    <hyperlink ref="V12" r:id="rId52"/>
    <hyperlink ref="W12" r:id="rId53"/>
    <hyperlink ref="U12" r:id="rId54"/>
    <hyperlink ref="V26" r:id="rId55"/>
    <hyperlink ref="W26" r:id="rId56"/>
    <hyperlink ref="U26" r:id="rId57"/>
    <hyperlink ref="U46" r:id="rId58"/>
    <hyperlink ref="V46" r:id="rId59"/>
    <hyperlink ref="W46" r:id="rId60"/>
    <hyperlink ref="V113" r:id="rId61"/>
    <hyperlink ref="W113" r:id="rId62"/>
    <hyperlink ref="U113" r:id="rId63"/>
    <hyperlink ref="V120" r:id="rId64"/>
    <hyperlink ref="W120" r:id="rId65"/>
    <hyperlink ref="U120" r:id="rId66"/>
    <hyperlink ref="V145" r:id="rId67"/>
    <hyperlink ref="W145" r:id="rId68"/>
    <hyperlink ref="U145" r:id="rId69"/>
    <hyperlink ref="V221" r:id="rId70"/>
    <hyperlink ref="W221" r:id="rId71"/>
    <hyperlink ref="U221" r:id="rId72"/>
    <hyperlink ref="V232" r:id="rId73"/>
    <hyperlink ref="W232" r:id="rId74"/>
    <hyperlink ref="U232" r:id="rId75"/>
    <hyperlink ref="U108" r:id="rId76"/>
    <hyperlink ref="V108" r:id="rId77"/>
    <hyperlink ref="W108" r:id="rId78"/>
    <hyperlink ref="V187" r:id="rId79"/>
    <hyperlink ref="W187" r:id="rId80"/>
    <hyperlink ref="U187" r:id="rId81"/>
    <hyperlink ref="V204" r:id="rId82"/>
    <hyperlink ref="W204" r:id="rId83"/>
    <hyperlink ref="U204" r:id="rId84"/>
    <hyperlink ref="U201" r:id="rId85"/>
    <hyperlink ref="V201" r:id="rId86"/>
    <hyperlink ref="W201" r:id="rId87"/>
    <hyperlink ref="U213" r:id="rId88"/>
    <hyperlink ref="U31:U34" r:id="rId89" display="G-21(2)_NoGo"/>
  </hyperlinks>
  <pageMargins left="0.7" right="0.7" top="0.75" bottom="0.75" header="0.3" footer="0.3"/>
  <pageSetup paperSize="32767" orientation="portrait" r:id="rId9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45E9598659BE04B825F6C0108766C92" ma:contentTypeVersion="15" ma:contentTypeDescription="Create a new document." ma:contentTypeScope="" ma:versionID="ac665b53cc54b1c722df683738a9986e">
  <xsd:schema xmlns:xsd="http://www.w3.org/2001/XMLSchema" xmlns:xs="http://www.w3.org/2001/XMLSchema" xmlns:p="http://schemas.microsoft.com/office/2006/metadata/properties" xmlns:ns2="ced1e3b5-d45a-44e9-8337-3e794b676c7d" xmlns:ns3="52b5ef45-60c9-40af-aa85-ac3e46fa0b9a" targetNamespace="http://schemas.microsoft.com/office/2006/metadata/properties" ma:root="true" ma:fieldsID="44f77da1585e83418dc1ac6371deca5f" ns2:_="" ns3:_="">
    <xsd:import namespace="ced1e3b5-d45a-44e9-8337-3e794b676c7d"/>
    <xsd:import namespace="52b5ef45-60c9-40af-aa85-ac3e46fa0b9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element ref="ns2:TaxKeywordTaxHT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d1e3b5-d45a-44e9-8337-3e794b676c7d"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ecf30df0-4237-4a07-bc27-52752197404f}" ma:internalName="TaxCatchAll" ma:showField="CatchAllData" ma:web="ced1e3b5-d45a-44e9-8337-3e794b676c7d">
      <xsd:complexType>
        <xsd:complexContent>
          <xsd:extension base="dms:MultiChoiceLookup">
            <xsd:sequence>
              <xsd:element name="Value" type="dms:Lookup" maxOccurs="unbounded" minOccurs="0" nillable="true"/>
            </xsd:sequence>
          </xsd:extension>
        </xsd:complexContent>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3dffe7ac-56e0-4ba5-b789-8083447d1ca6" ma:termSetId="00000000-0000-0000-0000-000000000000" ma:anchorId="00000000-0000-0000-0000-000000000000" ma:open="true" ma:isKeyword="tru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2b5ef45-60c9-40af-aa85-ac3e46fa0b9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description="" ma:hidden="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3dffe7ac-56e0-4ba5-b789-8083447d1ca6"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ed1e3b5-d45a-44e9-8337-3e794b676c7d" xsi:nil="true"/>
    <lcf76f155ced4ddcb4097134ff3c332f xmlns="52b5ef45-60c9-40af-aa85-ac3e46fa0b9a">
      <Terms xmlns="http://schemas.microsoft.com/office/infopath/2007/PartnerControls"/>
    </lcf76f155ced4ddcb4097134ff3c332f>
    <TaxKeywordTaxHTField xmlns="ced1e3b5-d45a-44e9-8337-3e794b676c7d">
      <Terms xmlns="http://schemas.microsoft.com/office/infopath/2007/PartnerControls"/>
    </TaxKeywordTaxHTField>
  </documentManagement>
</p:properties>
</file>

<file path=customXml/itemProps1.xml><?xml version="1.0" encoding="utf-8"?>
<ds:datastoreItem xmlns:ds="http://schemas.openxmlformats.org/officeDocument/2006/customXml" ds:itemID="{24F084F9-4FD0-4C5E-809C-6CF9C4D2322A}"/>
</file>

<file path=customXml/itemProps2.xml><?xml version="1.0" encoding="utf-8"?>
<ds:datastoreItem xmlns:ds="http://schemas.openxmlformats.org/officeDocument/2006/customXml" ds:itemID="{BFCBF416-B70F-40AC-AA7C-085359AA5303}"/>
</file>

<file path=customXml/itemProps3.xml><?xml version="1.0" encoding="utf-8"?>
<ds:datastoreItem xmlns:ds="http://schemas.openxmlformats.org/officeDocument/2006/customXml" ds:itemID="{266757BA-1241-471C-B4E2-C07745AEF1C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Summary Tables</vt:lpstr>
      <vt:lpstr>Sampling_2022</vt:lpstr>
      <vt:lpstr>Core Data</vt:lpstr>
      <vt:lpstr>Master Sheet</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Michael Thibault</dc:creator>
  <cp:keywords/>
  <dc:description/>
  <cp:lastModifiedBy>Rajaobelison Miora_Mirah</cp:lastModifiedBy>
  <cp:revision/>
  <dcterms:created xsi:type="dcterms:W3CDTF">2022-02-24T20:38:06Z</dcterms:created>
  <dcterms:modified xsi:type="dcterms:W3CDTF">2023-04-03T13:43:43Z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0x010100745E9598659BE04B825F6C0108766C92</vt:lpwstr>
  </property>
</Properties>
</file>